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3 year Reg Chart EDIT" sheetId="1" r:id="rId1"/>
    <sheet name="Sheet3" sheetId="3" r:id="rId2"/>
  </sheets>
  <definedNames>
    <definedName name="_xlnm.Print_Titles" localSheetId="0">'3 year Reg Chart EDIT'!$2:$3</definedName>
  </definedNames>
  <calcPr calcId="124519"/>
</workbook>
</file>

<file path=xl/calcChain.xml><?xml version="1.0" encoding="utf-8"?>
<calcChain xmlns="http://schemas.openxmlformats.org/spreadsheetml/2006/main">
  <c r="L60" i="1"/>
  <c r="M64"/>
  <c r="N64"/>
  <c r="N5"/>
  <c r="H40"/>
  <c r="M77"/>
  <c r="O77" s="1"/>
  <c r="L77"/>
  <c r="M76"/>
  <c r="L76"/>
  <c r="O76" s="1"/>
  <c r="M75"/>
  <c r="O75" s="1"/>
  <c r="L75"/>
  <c r="M74"/>
  <c r="L74"/>
  <c r="O74" s="1"/>
  <c r="M73"/>
  <c r="O73" s="1"/>
  <c r="L73"/>
  <c r="M72"/>
  <c r="L72"/>
  <c r="O72" s="1"/>
  <c r="M71"/>
  <c r="O71" s="1"/>
  <c r="L71"/>
  <c r="M70"/>
  <c r="L70"/>
  <c r="O70" s="1"/>
  <c r="M69"/>
  <c r="O69" s="1"/>
  <c r="L69"/>
  <c r="M68"/>
  <c r="L68"/>
  <c r="O68" s="1"/>
  <c r="M67"/>
  <c r="O67" s="1"/>
  <c r="L67"/>
  <c r="M66"/>
  <c r="L66"/>
  <c r="O66" s="1"/>
  <c r="M65"/>
  <c r="O65" s="1"/>
  <c r="L65"/>
  <c r="L64"/>
  <c r="O64" s="1"/>
  <c r="M63"/>
  <c r="O63" s="1"/>
  <c r="L63"/>
  <c r="M62"/>
  <c r="L62"/>
  <c r="O62" s="1"/>
  <c r="M61"/>
  <c r="O61" s="1"/>
  <c r="L61"/>
  <c r="M60"/>
  <c r="O60"/>
  <c r="M59"/>
  <c r="O59" s="1"/>
  <c r="L59"/>
  <c r="M58"/>
  <c r="L5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H54"/>
  <c r="H53"/>
  <c r="H52"/>
  <c r="H51"/>
  <c r="H50"/>
  <c r="H49"/>
  <c r="H48"/>
  <c r="H47"/>
  <c r="H46"/>
  <c r="H45"/>
  <c r="H44"/>
  <c r="H43"/>
  <c r="H42"/>
  <c r="H41"/>
  <c r="H39"/>
  <c r="H38"/>
  <c r="H37"/>
  <c r="H36"/>
  <c r="H35"/>
  <c r="H34"/>
  <c r="H33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M54"/>
  <c r="L54"/>
  <c r="M53"/>
  <c r="O53" s="1"/>
  <c r="L53"/>
  <c r="M52"/>
  <c r="L52"/>
  <c r="M51"/>
  <c r="O51" s="1"/>
  <c r="L51"/>
  <c r="M50"/>
  <c r="L50"/>
  <c r="M49"/>
  <c r="O49" s="1"/>
  <c r="L49"/>
  <c r="M48"/>
  <c r="L48"/>
  <c r="M47"/>
  <c r="O47" s="1"/>
  <c r="L47"/>
  <c r="M46"/>
  <c r="L46"/>
  <c r="M45"/>
  <c r="O45" s="1"/>
  <c r="L45"/>
  <c r="M44"/>
  <c r="L44"/>
  <c r="M43"/>
  <c r="O43" s="1"/>
  <c r="L43"/>
  <c r="M42"/>
  <c r="L42"/>
  <c r="M41"/>
  <c r="O41" s="1"/>
  <c r="L41"/>
  <c r="M40"/>
  <c r="M39"/>
  <c r="L39"/>
  <c r="O39" s="1"/>
  <c r="M38"/>
  <c r="O38" s="1"/>
  <c r="L38"/>
  <c r="M37"/>
  <c r="L37"/>
  <c r="O37" s="1"/>
  <c r="M36"/>
  <c r="O36" s="1"/>
  <c r="L36"/>
  <c r="M35"/>
  <c r="L35"/>
  <c r="O35" s="1"/>
  <c r="M34"/>
  <c r="O34" s="1"/>
  <c r="L34"/>
  <c r="M33"/>
  <c r="L33"/>
  <c r="O33" s="1"/>
  <c r="M27"/>
  <c r="O27" s="1"/>
  <c r="L27"/>
  <c r="K27"/>
  <c r="M26"/>
  <c r="O26" s="1"/>
  <c r="L26"/>
  <c r="K26"/>
  <c r="M25"/>
  <c r="L25"/>
  <c r="K25"/>
  <c r="M24"/>
  <c r="L24"/>
  <c r="K24"/>
  <c r="M23"/>
  <c r="O23" s="1"/>
  <c r="L23"/>
  <c r="K23"/>
  <c r="M22"/>
  <c r="O22" s="1"/>
  <c r="L22"/>
  <c r="K22"/>
  <c r="M21"/>
  <c r="L21"/>
  <c r="K21"/>
  <c r="M20"/>
  <c r="L20"/>
  <c r="K20"/>
  <c r="M19"/>
  <c r="O19" s="1"/>
  <c r="L19"/>
  <c r="K19"/>
  <c r="M18"/>
  <c r="O18" s="1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O11" s="1"/>
  <c r="L11"/>
  <c r="K11"/>
  <c r="M10"/>
  <c r="O10" s="1"/>
  <c r="L10"/>
  <c r="K10"/>
  <c r="M9"/>
  <c r="L9"/>
  <c r="K9"/>
  <c r="M8"/>
  <c r="L8"/>
  <c r="K8"/>
  <c r="M7"/>
  <c r="O7" s="1"/>
  <c r="L7"/>
  <c r="K7"/>
  <c r="M6"/>
  <c r="O6" s="1"/>
  <c r="L6"/>
  <c r="K6"/>
  <c r="M5"/>
  <c r="L5"/>
  <c r="K5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K4"/>
  <c r="H4"/>
  <c r="E4"/>
  <c r="M4"/>
  <c r="L4"/>
  <c r="J28"/>
  <c r="J32" s="1"/>
  <c r="J55" s="1"/>
  <c r="J79" s="1"/>
  <c r="J80" s="1"/>
  <c r="I28"/>
  <c r="I32" s="1"/>
  <c r="I55" s="1"/>
  <c r="I79" s="1"/>
  <c r="G28"/>
  <c r="G32" s="1"/>
  <c r="G55" s="1"/>
  <c r="G79" s="1"/>
  <c r="F28"/>
  <c r="F32" s="1"/>
  <c r="D28"/>
  <c r="D32" s="1"/>
  <c r="D55" s="1"/>
  <c r="D79" s="1"/>
  <c r="C28"/>
  <c r="C32" s="1"/>
  <c r="C55" s="1"/>
  <c r="C79" s="1"/>
  <c r="J78"/>
  <c r="I78"/>
  <c r="G78"/>
  <c r="F78"/>
  <c r="D78"/>
  <c r="C78"/>
  <c r="O8" l="1"/>
  <c r="O12"/>
  <c r="O20"/>
  <c r="O24"/>
  <c r="O42"/>
  <c r="O44"/>
  <c r="O46"/>
  <c r="O48"/>
  <c r="O50"/>
  <c r="O52"/>
  <c r="O54"/>
  <c r="O4"/>
  <c r="O5"/>
  <c r="O9"/>
  <c r="O17"/>
  <c r="O21"/>
  <c r="O25"/>
  <c r="F55"/>
  <c r="F79" s="1"/>
  <c r="F80" s="1"/>
  <c r="L40"/>
  <c r="O40" s="1"/>
  <c r="N76"/>
  <c r="I80"/>
  <c r="N47"/>
  <c r="N58"/>
  <c r="N60"/>
  <c r="N62"/>
  <c r="N66"/>
  <c r="N68"/>
  <c r="N70"/>
  <c r="N72"/>
  <c r="N74"/>
  <c r="K78"/>
  <c r="D80"/>
  <c r="E78"/>
  <c r="L78"/>
  <c r="N59"/>
  <c r="N61"/>
  <c r="N63"/>
  <c r="N65"/>
  <c r="N67"/>
  <c r="N69"/>
  <c r="N71"/>
  <c r="N73"/>
  <c r="N75"/>
  <c r="N77"/>
  <c r="M78"/>
  <c r="C80"/>
  <c r="G80"/>
  <c r="H78"/>
  <c r="N52"/>
  <c r="N21"/>
  <c r="N25"/>
  <c r="N48"/>
  <c r="N12"/>
  <c r="N16"/>
  <c r="N20"/>
  <c r="N24"/>
  <c r="N39"/>
  <c r="N51"/>
  <c r="N37"/>
  <c r="N41"/>
  <c r="N45"/>
  <c r="N53"/>
  <c r="N19"/>
  <c r="N36"/>
  <c r="N40"/>
  <c r="N44"/>
  <c r="N10"/>
  <c r="N35"/>
  <c r="N43"/>
  <c r="N49"/>
  <c r="N34"/>
  <c r="N38"/>
  <c r="N42"/>
  <c r="N46"/>
  <c r="N50"/>
  <c r="N54"/>
  <c r="N33"/>
  <c r="N13"/>
  <c r="N27"/>
  <c r="N23"/>
  <c r="N18"/>
  <c r="N8"/>
  <c r="N26"/>
  <c r="N22"/>
  <c r="N17"/>
  <c r="N15"/>
  <c r="N14"/>
  <c r="N11"/>
  <c r="N9"/>
  <c r="N7"/>
  <c r="N6"/>
  <c r="H28"/>
  <c r="H32" s="1"/>
  <c r="H55" s="1"/>
  <c r="H79" s="1"/>
  <c r="L28"/>
  <c r="L32" s="1"/>
  <c r="E28"/>
  <c r="E32" s="1"/>
  <c r="E55" s="1"/>
  <c r="E79" s="1"/>
  <c r="M28"/>
  <c r="K28"/>
  <c r="K32" s="1"/>
  <c r="K55" s="1"/>
  <c r="K79" s="1"/>
  <c r="K80" s="1"/>
  <c r="N4"/>
  <c r="M32" l="1"/>
  <c r="O28"/>
  <c r="O78"/>
  <c r="L55"/>
  <c r="L79" s="1"/>
  <c r="L80" s="1"/>
  <c r="N78"/>
  <c r="H80"/>
  <c r="E80"/>
  <c r="N28"/>
  <c r="N32" s="1"/>
  <c r="N55" s="1"/>
  <c r="N79" s="1"/>
  <c r="M55" l="1"/>
  <c r="O32"/>
  <c r="N80"/>
  <c r="M79" l="1"/>
  <c r="O55"/>
  <c r="O79" l="1"/>
  <c r="M80"/>
  <c r="O80" s="1"/>
</calcChain>
</file>

<file path=xl/sharedStrings.xml><?xml version="1.0" encoding="utf-8"?>
<sst xmlns="http://schemas.openxmlformats.org/spreadsheetml/2006/main" count="151" uniqueCount="79">
  <si>
    <t>o"kZ 2013&amp;2014</t>
  </si>
  <si>
    <t>o"kZ 2014&amp;2015</t>
  </si>
  <si>
    <t>o"kZ 2015&amp;2016</t>
  </si>
  <si>
    <t>foxr rhu o"kZ jkf'k</t>
  </si>
  <si>
    <t>ftys dk uke</t>
  </si>
  <si>
    <t xml:space="preserve">y{; </t>
  </si>
  <si>
    <t>y{; iwfrZ</t>
  </si>
  <si>
    <t xml:space="preserve">y{; dh cdk;k
jkf'k </t>
  </si>
  <si>
    <t xml:space="preserve">Hkksiky </t>
  </si>
  <si>
    <t>fofn'kk</t>
  </si>
  <si>
    <t xml:space="preserve">lhgksj </t>
  </si>
  <si>
    <t>jktx&lt;-</t>
  </si>
  <si>
    <t>jk;lsu</t>
  </si>
  <si>
    <t>gks'kaxkckn</t>
  </si>
  <si>
    <t>cSrwy</t>
  </si>
  <si>
    <t>gjnk</t>
  </si>
  <si>
    <t>bankSj</t>
  </si>
  <si>
    <t>/kkj</t>
  </si>
  <si>
    <t>&gt;kcqvk</t>
  </si>
  <si>
    <t>[kjxkSu</t>
  </si>
  <si>
    <t>cM+okuh</t>
  </si>
  <si>
    <t>[kaMok</t>
  </si>
  <si>
    <t>cqjgkuiqj</t>
  </si>
  <si>
    <t>mTtSu</t>
  </si>
  <si>
    <t>'kktkiqj</t>
  </si>
  <si>
    <t>eanlkSj</t>
  </si>
  <si>
    <t>uhep</t>
  </si>
  <si>
    <t>jryke</t>
  </si>
  <si>
    <t>nsokl</t>
  </si>
  <si>
    <t>Xokfy;j</t>
  </si>
  <si>
    <t>f'koiqjh</t>
  </si>
  <si>
    <t>nfr;k</t>
  </si>
  <si>
    <t>;ksx</t>
  </si>
  <si>
    <t>vkxs dk ;ksx</t>
  </si>
  <si>
    <t>xquk</t>
  </si>
  <si>
    <t>v'kksduxj</t>
  </si>
  <si>
    <t>eqjSuk¼pacy½</t>
  </si>
  <si>
    <t>fHkaM</t>
  </si>
  <si>
    <t>';ksiqj</t>
  </si>
  <si>
    <t>lkxj</t>
  </si>
  <si>
    <t>iUuk</t>
  </si>
  <si>
    <t>neksg</t>
  </si>
  <si>
    <t>Nrjiqj</t>
  </si>
  <si>
    <t>Vhdex&lt;+</t>
  </si>
  <si>
    <t>jhok</t>
  </si>
  <si>
    <t>lruk</t>
  </si>
  <si>
    <t>lh/kh</t>
  </si>
  <si>
    <t>flaxjkSyh</t>
  </si>
  <si>
    <t>'kgMksy</t>
  </si>
  <si>
    <t>mefj;k</t>
  </si>
  <si>
    <t>tcyiqj</t>
  </si>
  <si>
    <t>dVuh</t>
  </si>
  <si>
    <t>ckyk?kkV</t>
  </si>
  <si>
    <t>flouh</t>
  </si>
  <si>
    <t>fNanokM+k</t>
  </si>
  <si>
    <t>ujflagiqj</t>
  </si>
  <si>
    <t>dqy jkf'k</t>
  </si>
  <si>
    <t>vyhjktiqj</t>
  </si>
  <si>
    <t>vuwiiqj</t>
  </si>
  <si>
    <t>faMMksjh</t>
  </si>
  <si>
    <t>eaMyk</t>
  </si>
  <si>
    <t>faNanokM+k</t>
  </si>
  <si>
    <t xml:space="preserve">egk;ksx jkf'k </t>
  </si>
  <si>
    <t>vkfnoklh ftyks dk uke</t>
  </si>
  <si>
    <t>f'k{kk foHkkx ds ftyks dk uke</t>
  </si>
  <si>
    <t>o"kZ 2015&amp;16</t>
  </si>
  <si>
    <t>vkfnoklh fodkl</t>
  </si>
  <si>
    <t>f'k{kk foHkkx</t>
  </si>
  <si>
    <t>Ø0</t>
  </si>
  <si>
    <t>03 o"kksZ dk y{;</t>
  </si>
  <si>
    <t>03 o"kksZ es iwfrZ</t>
  </si>
  <si>
    <t>y{; dh iwfrZ</t>
  </si>
  <si>
    <t>izfr'kr</t>
  </si>
  <si>
    <t>va'knku</t>
  </si>
  <si>
    <t>lsUll</t>
  </si>
  <si>
    <t xml:space="preserve">fo'ks"k </t>
  </si>
  <si>
    <t>X</t>
  </si>
  <si>
    <t>√</t>
  </si>
  <si>
    <t xml:space="preserve">                    foxr rhu o"kksZ esa Hksth xbZ jkf'k dk fooj.k bl izdkj gS 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</si>
</sst>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FF0000"/>
      <name val="DevLys 010"/>
    </font>
    <font>
      <b/>
      <sz val="16"/>
      <color rgb="FFFF0000"/>
      <name val="DevLys 010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DevLys 010"/>
    </font>
    <font>
      <sz val="20"/>
      <color theme="1"/>
      <name val="Calibri"/>
      <family val="2"/>
      <scheme val="minor"/>
    </font>
    <font>
      <b/>
      <sz val="12.5"/>
      <color rgb="FFFF0000"/>
      <name val="Arial"/>
      <family val="2"/>
    </font>
    <font>
      <b/>
      <sz val="12.5"/>
      <color rgb="FFFF0000"/>
      <name val="Calibri"/>
      <family val="2"/>
      <scheme val="minor"/>
    </font>
    <font>
      <b/>
      <sz val="12.5"/>
      <color theme="1"/>
      <name val="Arial"/>
      <family val="2"/>
    </font>
    <font>
      <b/>
      <sz val="10"/>
      <color theme="1"/>
      <name val="DevLys 010"/>
    </font>
    <font>
      <b/>
      <sz val="10"/>
      <color rgb="FFFF0000"/>
      <name val="DevLys 010"/>
    </font>
    <font>
      <b/>
      <sz val="12"/>
      <color theme="1"/>
      <name val="DevLys 010"/>
    </font>
    <font>
      <b/>
      <sz val="12"/>
      <color rgb="FFFF0000"/>
      <name val="DevLys 010"/>
    </font>
    <font>
      <b/>
      <sz val="14"/>
      <color rgb="FFFF0000"/>
      <name val="DevLys 010"/>
    </font>
    <font>
      <sz val="10"/>
      <name val="DevLys 010"/>
    </font>
    <font>
      <sz val="12.5"/>
      <name val="Arial"/>
      <family val="2"/>
    </font>
    <font>
      <sz val="12"/>
      <name val="DevLys 010"/>
    </font>
    <font>
      <sz val="11"/>
      <name val="Arial"/>
      <family val="2"/>
    </font>
    <font>
      <sz val="10"/>
      <name val="Arial"/>
      <family val="2"/>
    </font>
    <font>
      <sz val="15"/>
      <name val="DevLys 010"/>
    </font>
    <font>
      <sz val="11"/>
      <name val="Calibri"/>
      <family val="2"/>
      <scheme val="minor"/>
    </font>
    <font>
      <b/>
      <sz val="10"/>
      <name val="DevLys 010"/>
    </font>
    <font>
      <b/>
      <sz val="12.5"/>
      <name val="Arial"/>
      <family val="2"/>
    </font>
    <font>
      <b/>
      <sz val="12"/>
      <name val="DevLys 010"/>
    </font>
    <font>
      <b/>
      <sz val="11"/>
      <name val="Arial"/>
      <family val="2"/>
    </font>
    <font>
      <b/>
      <sz val="10"/>
      <name val="Arial"/>
      <family val="2"/>
    </font>
    <font>
      <b/>
      <sz val="15"/>
      <name val="DevLys 010"/>
    </font>
    <font>
      <b/>
      <sz val="16"/>
      <name val="DevLys 010"/>
    </font>
    <font>
      <sz val="12"/>
      <color rgb="FFFF0000"/>
      <name val="Agra-Normal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DevLys 010"/>
    </font>
    <font>
      <b/>
      <sz val="14"/>
      <color theme="1"/>
      <name val="DevLys 010"/>
    </font>
    <font>
      <b/>
      <sz val="14"/>
      <color theme="1"/>
      <name val="Arial"/>
      <family val="2"/>
    </font>
    <font>
      <b/>
      <sz val="13"/>
      <color rgb="FFFF0000"/>
      <name val="DevLys 010"/>
    </font>
    <font>
      <b/>
      <sz val="13"/>
      <color rgb="FFFF0000"/>
      <name val="Calibri"/>
      <family val="2"/>
      <scheme val="minor"/>
    </font>
    <font>
      <sz val="13"/>
      <color rgb="FFFF0000"/>
      <name val="DevLys 010"/>
    </font>
    <font>
      <sz val="13"/>
      <color rgb="FFFF0000"/>
      <name val="Calibri"/>
      <family val="2"/>
      <scheme val="minor"/>
    </font>
    <font>
      <sz val="12"/>
      <color rgb="FFFF0000"/>
      <name val="DevLys 010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color theme="1"/>
      <name val="DevLys 010"/>
    </font>
    <font>
      <b/>
      <sz val="13"/>
      <color rgb="FF00B0F0"/>
      <name val="DevLys 010"/>
    </font>
    <font>
      <sz val="13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/>
    <xf numFmtId="0" fontId="24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top"/>
    </xf>
    <xf numFmtId="0" fontId="36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1" fillId="0" borderId="1" xfId="0" applyFont="1" applyBorder="1" applyAlignment="1">
      <alignment horizontal="center"/>
    </xf>
    <xf numFmtId="1" fontId="42" fillId="0" borderId="1" xfId="0" applyNumberFormat="1" applyFont="1" applyBorder="1" applyAlignment="1">
      <alignment horizontal="center"/>
    </xf>
    <xf numFmtId="0" fontId="43" fillId="0" borderId="0" xfId="0" applyFont="1"/>
    <xf numFmtId="0" fontId="44" fillId="0" borderId="1" xfId="0" applyFont="1" applyBorder="1" applyAlignment="1">
      <alignment vertical="center"/>
    </xf>
    <xf numFmtId="0" fontId="0" fillId="0" borderId="1" xfId="0" applyBorder="1"/>
    <xf numFmtId="0" fontId="43" fillId="0" borderId="1" xfId="0" applyFont="1" applyBorder="1"/>
    <xf numFmtId="0" fontId="14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center"/>
    </xf>
    <xf numFmtId="0" fontId="6" fillId="0" borderId="1" xfId="0" applyFont="1" applyBorder="1"/>
    <xf numFmtId="0" fontId="11" fillId="0" borderId="1" xfId="0" applyFont="1" applyBorder="1"/>
    <xf numFmtId="0" fontId="15" fillId="0" borderId="1" xfId="0" applyFont="1" applyBorder="1" applyAlignment="1">
      <alignment horizontal="left"/>
    </xf>
    <xf numFmtId="0" fontId="46" fillId="0" borderId="0" xfId="0" applyFont="1"/>
    <xf numFmtId="1" fontId="0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10" fillId="0" borderId="1" xfId="0" applyFont="1" applyBorder="1"/>
    <xf numFmtId="0" fontId="5" fillId="0" borderId="1" xfId="0" applyFont="1" applyBorder="1"/>
    <xf numFmtId="0" fontId="38" fillId="0" borderId="1" xfId="0" applyFont="1" applyBorder="1"/>
    <xf numFmtId="0" fontId="46" fillId="0" borderId="1" xfId="0" applyFont="1" applyBorder="1"/>
    <xf numFmtId="0" fontId="40" fillId="0" borderId="1" xfId="0" applyFont="1" applyBorder="1"/>
    <xf numFmtId="0" fontId="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0" fontId="45" fillId="0" borderId="2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topLeftCell="A55" zoomScale="110" zoomScaleNormal="110" workbookViewId="0">
      <selection activeCell="A55" sqref="A1:XFD1048576"/>
    </sheetView>
  </sheetViews>
  <sheetFormatPr defaultRowHeight="15"/>
  <cols>
    <col min="1" max="1" width="4.28515625" customWidth="1"/>
    <col min="2" max="2" width="10.42578125" customWidth="1"/>
    <col min="3" max="4" width="10.28515625" customWidth="1"/>
    <col min="5" max="5" width="11.5703125" style="22" customWidth="1"/>
    <col min="6" max="7" width="10.28515625" customWidth="1"/>
    <col min="8" max="8" width="9.5703125" style="22" customWidth="1"/>
    <col min="9" max="10" width="10.28515625" customWidth="1"/>
    <col min="11" max="11" width="10.28515625" style="22" customWidth="1"/>
    <col min="12" max="13" width="10.28515625" customWidth="1"/>
    <col min="14" max="14" width="10.7109375" style="2" customWidth="1"/>
    <col min="15" max="15" width="7" customWidth="1"/>
    <col min="16" max="16" width="7.5703125" customWidth="1"/>
    <col min="17" max="17" width="8.28515625" customWidth="1"/>
  </cols>
  <sheetData>
    <row r="1" spans="1:17" s="7" customFormat="1" ht="29.25" customHeight="1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2" customFormat="1" ht="20.100000000000001" customHeight="1">
      <c r="A2" s="79" t="s">
        <v>67</v>
      </c>
      <c r="B2" s="79"/>
      <c r="C2" s="72" t="s">
        <v>0</v>
      </c>
      <c r="D2" s="72"/>
      <c r="E2" s="72"/>
      <c r="F2" s="72" t="s">
        <v>1</v>
      </c>
      <c r="G2" s="72"/>
      <c r="H2" s="72"/>
      <c r="I2" s="72" t="s">
        <v>2</v>
      </c>
      <c r="J2" s="72"/>
      <c r="K2" s="72"/>
      <c r="L2" s="72" t="s">
        <v>3</v>
      </c>
      <c r="M2" s="72"/>
      <c r="N2" s="72"/>
      <c r="O2" s="74" t="s">
        <v>72</v>
      </c>
      <c r="P2" s="67" t="s">
        <v>75</v>
      </c>
      <c r="Q2" s="67"/>
    </row>
    <row r="3" spans="1:17" s="1" customFormat="1" ht="43.5" customHeight="1">
      <c r="A3" s="13" t="s">
        <v>68</v>
      </c>
      <c r="B3" s="14" t="s">
        <v>64</v>
      </c>
      <c r="C3" s="13" t="s">
        <v>5</v>
      </c>
      <c r="D3" s="14" t="s">
        <v>71</v>
      </c>
      <c r="E3" s="16" t="s">
        <v>7</v>
      </c>
      <c r="F3" s="13" t="s">
        <v>5</v>
      </c>
      <c r="G3" s="14" t="s">
        <v>71</v>
      </c>
      <c r="H3" s="16" t="s">
        <v>7</v>
      </c>
      <c r="I3" s="13" t="s">
        <v>5</v>
      </c>
      <c r="J3" s="14" t="s">
        <v>71</v>
      </c>
      <c r="K3" s="23" t="s">
        <v>7</v>
      </c>
      <c r="L3" s="14" t="s">
        <v>69</v>
      </c>
      <c r="M3" s="14" t="s">
        <v>70</v>
      </c>
      <c r="N3" s="15" t="s">
        <v>7</v>
      </c>
      <c r="O3" s="75"/>
      <c r="P3" s="48" t="s">
        <v>73</v>
      </c>
      <c r="Q3" s="48" t="s">
        <v>74</v>
      </c>
    </row>
    <row r="4" spans="1:17" ht="18" customHeight="1">
      <c r="A4" s="34">
        <v>1</v>
      </c>
      <c r="B4" s="35" t="s">
        <v>8</v>
      </c>
      <c r="C4" s="32">
        <v>76760</v>
      </c>
      <c r="D4" s="32">
        <v>76760</v>
      </c>
      <c r="E4" s="33">
        <f>SUM(D4-C4)</f>
        <v>0</v>
      </c>
      <c r="F4" s="32">
        <v>101244</v>
      </c>
      <c r="G4" s="32">
        <v>101244</v>
      </c>
      <c r="H4" s="33">
        <f>SUM(G4-F4)</f>
        <v>0</v>
      </c>
      <c r="I4" s="32">
        <v>168736</v>
      </c>
      <c r="J4" s="32">
        <v>168736</v>
      </c>
      <c r="K4" s="33">
        <f>SUM(J4-I4)</f>
        <v>0</v>
      </c>
      <c r="L4" s="32">
        <f>SUM(C4+F4+I4)</f>
        <v>346740</v>
      </c>
      <c r="M4" s="32">
        <f>SUM(D4+G4+J4)</f>
        <v>346740</v>
      </c>
      <c r="N4" s="32">
        <f>SUM(E4+H4+K4)</f>
        <v>0</v>
      </c>
      <c r="O4" s="30">
        <f>M4*100/L4</f>
        <v>100</v>
      </c>
      <c r="P4" s="30" t="s">
        <v>76</v>
      </c>
      <c r="Q4" s="30" t="s">
        <v>77</v>
      </c>
    </row>
    <row r="5" spans="1:17" ht="18" customHeight="1">
      <c r="A5" s="34">
        <v>2</v>
      </c>
      <c r="B5" s="36" t="s">
        <v>9</v>
      </c>
      <c r="C5" s="32">
        <v>156850</v>
      </c>
      <c r="D5" s="32">
        <v>90000</v>
      </c>
      <c r="E5" s="33">
        <f t="shared" ref="E5:E27" si="0">SUM(D5-C5)</f>
        <v>-66850</v>
      </c>
      <c r="F5" s="32">
        <v>69921</v>
      </c>
      <c r="G5" s="32">
        <v>92942</v>
      </c>
      <c r="H5" s="33">
        <f t="shared" ref="H5:H27" si="1">SUM(G5-F5)</f>
        <v>23021</v>
      </c>
      <c r="I5" s="32">
        <v>172402</v>
      </c>
      <c r="J5" s="32">
        <v>92942</v>
      </c>
      <c r="K5" s="33">
        <f t="shared" ref="K5:K27" si="2">SUM(J5-I5)</f>
        <v>-79460</v>
      </c>
      <c r="L5" s="32">
        <f t="shared" ref="L5:L27" si="3">SUM(C5+F5+I5)</f>
        <v>399173</v>
      </c>
      <c r="M5" s="32">
        <f t="shared" ref="M5:M27" si="4">SUM(D5+G5+J5)</f>
        <v>275884</v>
      </c>
      <c r="N5" s="32">
        <f>SUM(E5+H5+K5)</f>
        <v>-123289</v>
      </c>
      <c r="O5" s="31">
        <f t="shared" ref="O5:O68" si="5">M5*100/L5</f>
        <v>69.113892973723168</v>
      </c>
      <c r="P5" s="49"/>
      <c r="Q5" s="49"/>
    </row>
    <row r="6" spans="1:17" ht="18" customHeight="1">
      <c r="A6" s="34">
        <v>3</v>
      </c>
      <c r="B6" s="36" t="s">
        <v>10</v>
      </c>
      <c r="C6" s="32">
        <v>169928</v>
      </c>
      <c r="D6" s="32">
        <v>175572</v>
      </c>
      <c r="E6" s="33">
        <f t="shared" si="0"/>
        <v>5644</v>
      </c>
      <c r="F6" s="32">
        <v>182064</v>
      </c>
      <c r="G6" s="32">
        <v>182064</v>
      </c>
      <c r="H6" s="33">
        <f t="shared" si="1"/>
        <v>0</v>
      </c>
      <c r="I6" s="32">
        <v>187903</v>
      </c>
      <c r="J6" s="32">
        <v>151885</v>
      </c>
      <c r="K6" s="33">
        <f t="shared" si="2"/>
        <v>-36018</v>
      </c>
      <c r="L6" s="32">
        <f t="shared" si="3"/>
        <v>539895</v>
      </c>
      <c r="M6" s="32">
        <f t="shared" si="4"/>
        <v>509521</v>
      </c>
      <c r="N6" s="32">
        <f t="shared" ref="N6:N27" si="6">SUM(E6+H6+K6)</f>
        <v>-30374</v>
      </c>
      <c r="O6" s="31">
        <f t="shared" si="5"/>
        <v>94.37409125848545</v>
      </c>
      <c r="P6" s="49"/>
      <c r="Q6" s="49"/>
    </row>
    <row r="7" spans="1:17" ht="18" customHeight="1">
      <c r="A7" s="34">
        <v>4</v>
      </c>
      <c r="B7" s="36" t="s">
        <v>11</v>
      </c>
      <c r="C7" s="32">
        <v>141703</v>
      </c>
      <c r="D7" s="32">
        <v>50000</v>
      </c>
      <c r="E7" s="33">
        <f t="shared" si="0"/>
        <v>-91703</v>
      </c>
      <c r="F7" s="32">
        <v>56213</v>
      </c>
      <c r="G7" s="32">
        <v>0</v>
      </c>
      <c r="H7" s="33">
        <f t="shared" si="1"/>
        <v>-56213</v>
      </c>
      <c r="I7" s="32">
        <v>56213</v>
      </c>
      <c r="J7" s="32">
        <v>0</v>
      </c>
      <c r="K7" s="33">
        <f t="shared" si="2"/>
        <v>-56213</v>
      </c>
      <c r="L7" s="32">
        <f t="shared" si="3"/>
        <v>254129</v>
      </c>
      <c r="M7" s="32">
        <f t="shared" si="4"/>
        <v>50000</v>
      </c>
      <c r="N7" s="32">
        <f t="shared" si="6"/>
        <v>-204129</v>
      </c>
      <c r="O7" s="31">
        <f t="shared" si="5"/>
        <v>19.675046924986916</v>
      </c>
      <c r="P7" s="49"/>
      <c r="Q7" s="49"/>
    </row>
    <row r="8" spans="1:17" ht="18" customHeight="1">
      <c r="A8" s="34">
        <v>5</v>
      </c>
      <c r="B8" s="36" t="s">
        <v>12</v>
      </c>
      <c r="C8" s="32">
        <v>135441</v>
      </c>
      <c r="D8" s="32">
        <v>100000</v>
      </c>
      <c r="E8" s="33">
        <f t="shared" si="0"/>
        <v>-35441</v>
      </c>
      <c r="F8" s="32">
        <v>73493</v>
      </c>
      <c r="G8" s="32">
        <v>76420</v>
      </c>
      <c r="H8" s="33">
        <f t="shared" si="1"/>
        <v>2927</v>
      </c>
      <c r="I8" s="32">
        <v>96472</v>
      </c>
      <c r="J8" s="32">
        <v>104342</v>
      </c>
      <c r="K8" s="33">
        <f t="shared" si="2"/>
        <v>7870</v>
      </c>
      <c r="L8" s="32">
        <f t="shared" si="3"/>
        <v>305406</v>
      </c>
      <c r="M8" s="32">
        <f t="shared" si="4"/>
        <v>280762</v>
      </c>
      <c r="N8" s="32">
        <f t="shared" si="6"/>
        <v>-24644</v>
      </c>
      <c r="O8" s="31">
        <f t="shared" si="5"/>
        <v>91.930741373777863</v>
      </c>
      <c r="P8" s="30" t="s">
        <v>76</v>
      </c>
      <c r="Q8" s="30" t="s">
        <v>77</v>
      </c>
    </row>
    <row r="9" spans="1:17" ht="18" customHeight="1">
      <c r="A9" s="34">
        <v>6</v>
      </c>
      <c r="B9" s="55" t="s">
        <v>13</v>
      </c>
      <c r="C9" s="32">
        <v>132671</v>
      </c>
      <c r="D9" s="32">
        <v>48900</v>
      </c>
      <c r="E9" s="33">
        <f t="shared" si="0"/>
        <v>-83771</v>
      </c>
      <c r="F9" s="32">
        <v>88321</v>
      </c>
      <c r="G9" s="32">
        <v>25663</v>
      </c>
      <c r="H9" s="33">
        <f t="shared" si="1"/>
        <v>-62658</v>
      </c>
      <c r="I9" s="32">
        <v>88321</v>
      </c>
      <c r="J9" s="32">
        <v>66396</v>
      </c>
      <c r="K9" s="33">
        <f t="shared" si="2"/>
        <v>-21925</v>
      </c>
      <c r="L9" s="32">
        <f t="shared" si="3"/>
        <v>309313</v>
      </c>
      <c r="M9" s="32">
        <f t="shared" si="4"/>
        <v>140959</v>
      </c>
      <c r="N9" s="32">
        <f t="shared" si="6"/>
        <v>-168354</v>
      </c>
      <c r="O9" s="31">
        <f t="shared" si="5"/>
        <v>45.571637790846168</v>
      </c>
      <c r="P9" s="49"/>
      <c r="Q9" s="49"/>
    </row>
    <row r="10" spans="1:17" ht="18" customHeight="1">
      <c r="A10" s="34">
        <v>7</v>
      </c>
      <c r="B10" s="36" t="s">
        <v>14</v>
      </c>
      <c r="C10" s="32">
        <v>140710</v>
      </c>
      <c r="D10" s="32">
        <v>0</v>
      </c>
      <c r="E10" s="33">
        <f t="shared" si="0"/>
        <v>-140710</v>
      </c>
      <c r="F10" s="32">
        <v>90464</v>
      </c>
      <c r="G10" s="32">
        <v>36554</v>
      </c>
      <c r="H10" s="33">
        <f t="shared" si="1"/>
        <v>-53910</v>
      </c>
      <c r="I10" s="32">
        <v>90464</v>
      </c>
      <c r="J10" s="32">
        <v>31164</v>
      </c>
      <c r="K10" s="33">
        <f t="shared" si="2"/>
        <v>-59300</v>
      </c>
      <c r="L10" s="32">
        <f t="shared" si="3"/>
        <v>321638</v>
      </c>
      <c r="M10" s="32">
        <f t="shared" si="4"/>
        <v>67718</v>
      </c>
      <c r="N10" s="32">
        <f t="shared" si="6"/>
        <v>-253920</v>
      </c>
      <c r="O10" s="31">
        <f t="shared" si="5"/>
        <v>21.054104303595967</v>
      </c>
      <c r="P10" s="49"/>
      <c r="Q10" s="49"/>
    </row>
    <row r="11" spans="1:17" ht="18" customHeight="1">
      <c r="A11" s="34">
        <v>8</v>
      </c>
      <c r="B11" s="36" t="s">
        <v>15</v>
      </c>
      <c r="C11" s="32">
        <v>66346</v>
      </c>
      <c r="D11" s="32">
        <v>66346</v>
      </c>
      <c r="E11" s="33">
        <f t="shared" si="0"/>
        <v>0</v>
      </c>
      <c r="F11" s="32">
        <v>35250</v>
      </c>
      <c r="G11" s="32">
        <v>35250</v>
      </c>
      <c r="H11" s="33">
        <f t="shared" si="1"/>
        <v>0</v>
      </c>
      <c r="I11" s="32">
        <v>35250</v>
      </c>
      <c r="J11" s="32">
        <v>35250</v>
      </c>
      <c r="K11" s="33">
        <f t="shared" si="2"/>
        <v>0</v>
      </c>
      <c r="L11" s="32">
        <f t="shared" si="3"/>
        <v>136846</v>
      </c>
      <c r="M11" s="32">
        <f t="shared" si="4"/>
        <v>136846</v>
      </c>
      <c r="N11" s="32">
        <f t="shared" si="6"/>
        <v>0</v>
      </c>
      <c r="O11" s="30">
        <f t="shared" si="5"/>
        <v>100</v>
      </c>
      <c r="P11" s="49"/>
      <c r="Q11" s="49"/>
    </row>
    <row r="12" spans="1:17" ht="18" customHeight="1">
      <c r="A12" s="34">
        <v>9</v>
      </c>
      <c r="B12" s="35" t="s">
        <v>16</v>
      </c>
      <c r="C12" s="32">
        <v>48205</v>
      </c>
      <c r="D12" s="32">
        <v>100000</v>
      </c>
      <c r="E12" s="33">
        <f t="shared" si="0"/>
        <v>51795</v>
      </c>
      <c r="F12" s="32">
        <v>102568</v>
      </c>
      <c r="G12" s="32">
        <v>50000</v>
      </c>
      <c r="H12" s="33">
        <f t="shared" si="1"/>
        <v>-52568</v>
      </c>
      <c r="I12" s="32">
        <v>102568</v>
      </c>
      <c r="J12" s="32">
        <v>100000</v>
      </c>
      <c r="K12" s="33">
        <f t="shared" si="2"/>
        <v>-2568</v>
      </c>
      <c r="L12" s="32">
        <f t="shared" si="3"/>
        <v>253341</v>
      </c>
      <c r="M12" s="32">
        <f t="shared" si="4"/>
        <v>250000</v>
      </c>
      <c r="N12" s="32">
        <f t="shared" si="6"/>
        <v>-3341</v>
      </c>
      <c r="O12" s="31">
        <f t="shared" si="5"/>
        <v>98.681224120848981</v>
      </c>
      <c r="P12" s="49"/>
      <c r="Q12" s="49"/>
    </row>
    <row r="13" spans="1:17" ht="18" customHeight="1">
      <c r="A13" s="34">
        <v>10</v>
      </c>
      <c r="B13" s="36" t="s">
        <v>17</v>
      </c>
      <c r="C13" s="32">
        <v>0</v>
      </c>
      <c r="D13" s="32">
        <v>0</v>
      </c>
      <c r="E13" s="33">
        <f t="shared" si="0"/>
        <v>0</v>
      </c>
      <c r="F13" s="32">
        <v>0</v>
      </c>
      <c r="G13" s="32">
        <v>0</v>
      </c>
      <c r="H13" s="33">
        <f t="shared" si="1"/>
        <v>0</v>
      </c>
      <c r="I13" s="32">
        <v>0</v>
      </c>
      <c r="J13" s="32">
        <v>0</v>
      </c>
      <c r="K13" s="33">
        <f t="shared" si="2"/>
        <v>0</v>
      </c>
      <c r="L13" s="32">
        <f t="shared" si="3"/>
        <v>0</v>
      </c>
      <c r="M13" s="32">
        <f t="shared" si="4"/>
        <v>0</v>
      </c>
      <c r="N13" s="32">
        <f t="shared" si="6"/>
        <v>0</v>
      </c>
      <c r="O13" s="30"/>
      <c r="P13" s="49"/>
      <c r="Q13" s="49"/>
    </row>
    <row r="14" spans="1:17" ht="18" customHeight="1">
      <c r="A14" s="34">
        <v>11</v>
      </c>
      <c r="B14" s="36" t="s">
        <v>18</v>
      </c>
      <c r="C14" s="32">
        <v>0</v>
      </c>
      <c r="D14" s="32">
        <v>0</v>
      </c>
      <c r="E14" s="33">
        <f t="shared" si="0"/>
        <v>0</v>
      </c>
      <c r="F14" s="32">
        <v>0</v>
      </c>
      <c r="G14" s="32">
        <v>0</v>
      </c>
      <c r="H14" s="33">
        <f t="shared" si="1"/>
        <v>0</v>
      </c>
      <c r="I14" s="32">
        <v>0</v>
      </c>
      <c r="J14" s="32">
        <v>0</v>
      </c>
      <c r="K14" s="33">
        <f t="shared" si="2"/>
        <v>0</v>
      </c>
      <c r="L14" s="32">
        <f t="shared" si="3"/>
        <v>0</v>
      </c>
      <c r="M14" s="32">
        <f t="shared" si="4"/>
        <v>0</v>
      </c>
      <c r="N14" s="32">
        <f t="shared" si="6"/>
        <v>0</v>
      </c>
      <c r="O14" s="30"/>
      <c r="P14" s="49"/>
      <c r="Q14" s="49"/>
    </row>
    <row r="15" spans="1:17" ht="18" customHeight="1">
      <c r="A15" s="34">
        <v>12</v>
      </c>
      <c r="B15" s="36" t="s">
        <v>19</v>
      </c>
      <c r="C15" s="32">
        <v>0</v>
      </c>
      <c r="D15" s="32">
        <v>0</v>
      </c>
      <c r="E15" s="33">
        <f t="shared" si="0"/>
        <v>0</v>
      </c>
      <c r="F15" s="32">
        <v>0</v>
      </c>
      <c r="G15" s="32">
        <v>0</v>
      </c>
      <c r="H15" s="33">
        <f t="shared" si="1"/>
        <v>0</v>
      </c>
      <c r="I15" s="32">
        <v>0</v>
      </c>
      <c r="J15" s="32">
        <v>0</v>
      </c>
      <c r="K15" s="33">
        <f t="shared" si="2"/>
        <v>0</v>
      </c>
      <c r="L15" s="32">
        <f t="shared" si="3"/>
        <v>0</v>
      </c>
      <c r="M15" s="32">
        <f t="shared" si="4"/>
        <v>0</v>
      </c>
      <c r="N15" s="32">
        <f t="shared" si="6"/>
        <v>0</v>
      </c>
      <c r="O15" s="30"/>
      <c r="P15" s="49"/>
      <c r="Q15" s="49"/>
    </row>
    <row r="16" spans="1:17" ht="18" customHeight="1">
      <c r="A16" s="34">
        <v>13</v>
      </c>
      <c r="B16" s="36" t="s">
        <v>20</v>
      </c>
      <c r="C16" s="32">
        <v>0</v>
      </c>
      <c r="D16" s="32">
        <v>0</v>
      </c>
      <c r="E16" s="33">
        <f t="shared" si="0"/>
        <v>0</v>
      </c>
      <c r="F16" s="32">
        <v>0</v>
      </c>
      <c r="G16" s="32">
        <v>0</v>
      </c>
      <c r="H16" s="33">
        <f t="shared" si="1"/>
        <v>0</v>
      </c>
      <c r="I16" s="32">
        <v>0</v>
      </c>
      <c r="J16" s="32">
        <v>0</v>
      </c>
      <c r="K16" s="33">
        <f t="shared" si="2"/>
        <v>0</v>
      </c>
      <c r="L16" s="32">
        <f t="shared" si="3"/>
        <v>0</v>
      </c>
      <c r="M16" s="32">
        <f t="shared" si="4"/>
        <v>0</v>
      </c>
      <c r="N16" s="32">
        <f t="shared" si="6"/>
        <v>0</v>
      </c>
      <c r="O16" s="30"/>
      <c r="P16" s="49"/>
      <c r="Q16" s="49"/>
    </row>
    <row r="17" spans="1:17" ht="18" customHeight="1">
      <c r="A17" s="34">
        <v>14</v>
      </c>
      <c r="B17" s="36" t="s">
        <v>21</v>
      </c>
      <c r="C17" s="32">
        <v>79992</v>
      </c>
      <c r="D17" s="32">
        <v>0</v>
      </c>
      <c r="E17" s="33">
        <f t="shared" si="0"/>
        <v>-79992</v>
      </c>
      <c r="F17" s="32">
        <v>41403</v>
      </c>
      <c r="G17" s="32">
        <v>0</v>
      </c>
      <c r="H17" s="33">
        <f t="shared" si="1"/>
        <v>-41403</v>
      </c>
      <c r="I17" s="32">
        <v>41403</v>
      </c>
      <c r="J17" s="32">
        <v>0</v>
      </c>
      <c r="K17" s="33">
        <f t="shared" si="2"/>
        <v>-41403</v>
      </c>
      <c r="L17" s="32">
        <f t="shared" si="3"/>
        <v>162798</v>
      </c>
      <c r="M17" s="32">
        <f t="shared" si="4"/>
        <v>0</v>
      </c>
      <c r="N17" s="32">
        <f t="shared" si="6"/>
        <v>-162798</v>
      </c>
      <c r="O17" s="30">
        <f t="shared" si="5"/>
        <v>0</v>
      </c>
      <c r="P17" s="49"/>
      <c r="Q17" s="49"/>
    </row>
    <row r="18" spans="1:17" ht="18" customHeight="1">
      <c r="A18" s="34">
        <v>15</v>
      </c>
      <c r="B18" s="36" t="s">
        <v>22</v>
      </c>
      <c r="C18" s="32">
        <v>25700</v>
      </c>
      <c r="D18" s="32">
        <v>0</v>
      </c>
      <c r="E18" s="33">
        <f t="shared" si="0"/>
        <v>-25700</v>
      </c>
      <c r="F18" s="32">
        <v>23670</v>
      </c>
      <c r="G18" s="32">
        <v>0</v>
      </c>
      <c r="H18" s="33">
        <f t="shared" si="1"/>
        <v>-23670</v>
      </c>
      <c r="I18" s="32">
        <v>23670</v>
      </c>
      <c r="J18" s="32">
        <v>0</v>
      </c>
      <c r="K18" s="33">
        <f t="shared" si="2"/>
        <v>-23670</v>
      </c>
      <c r="L18" s="32">
        <f t="shared" si="3"/>
        <v>73040</v>
      </c>
      <c r="M18" s="32">
        <f t="shared" si="4"/>
        <v>0</v>
      </c>
      <c r="N18" s="32">
        <f t="shared" si="6"/>
        <v>-73040</v>
      </c>
      <c r="O18" s="30">
        <f t="shared" si="5"/>
        <v>0</v>
      </c>
      <c r="P18" s="49"/>
      <c r="Q18" s="49"/>
    </row>
    <row r="19" spans="1:17" ht="18" customHeight="1">
      <c r="A19" s="34">
        <v>16</v>
      </c>
      <c r="B19" s="35" t="s">
        <v>23</v>
      </c>
      <c r="C19" s="32">
        <v>146414</v>
      </c>
      <c r="D19" s="32">
        <v>146414</v>
      </c>
      <c r="E19" s="33">
        <f t="shared" si="0"/>
        <v>0</v>
      </c>
      <c r="F19" s="32">
        <v>71495</v>
      </c>
      <c r="G19" s="32">
        <v>70000</v>
      </c>
      <c r="H19" s="33">
        <f t="shared" si="1"/>
        <v>-1495</v>
      </c>
      <c r="I19" s="32">
        <v>109573</v>
      </c>
      <c r="J19" s="32">
        <v>0</v>
      </c>
      <c r="K19" s="33">
        <f t="shared" si="2"/>
        <v>-109573</v>
      </c>
      <c r="L19" s="32">
        <f t="shared" si="3"/>
        <v>327482</v>
      </c>
      <c r="M19" s="32">
        <f t="shared" si="4"/>
        <v>216414</v>
      </c>
      <c r="N19" s="32">
        <f t="shared" si="6"/>
        <v>-111068</v>
      </c>
      <c r="O19" s="31">
        <f t="shared" si="5"/>
        <v>66.084242798077454</v>
      </c>
      <c r="P19" s="49"/>
      <c r="Q19" s="49"/>
    </row>
    <row r="20" spans="1:17" ht="18" customHeight="1">
      <c r="A20" s="34">
        <v>17</v>
      </c>
      <c r="B20" s="36" t="s">
        <v>24</v>
      </c>
      <c r="C20" s="32">
        <v>129588</v>
      </c>
      <c r="D20" s="32">
        <v>96970</v>
      </c>
      <c r="E20" s="33">
        <f t="shared" si="0"/>
        <v>-32618</v>
      </c>
      <c r="F20" s="32">
        <v>59141</v>
      </c>
      <c r="G20" s="32">
        <v>0</v>
      </c>
      <c r="H20" s="33">
        <f t="shared" si="1"/>
        <v>-59141</v>
      </c>
      <c r="I20" s="32">
        <v>99712</v>
      </c>
      <c r="J20" s="32">
        <v>0</v>
      </c>
      <c r="K20" s="33">
        <f t="shared" si="2"/>
        <v>-99712</v>
      </c>
      <c r="L20" s="32">
        <f t="shared" si="3"/>
        <v>288441</v>
      </c>
      <c r="M20" s="32">
        <f t="shared" si="4"/>
        <v>96970</v>
      </c>
      <c r="N20" s="32">
        <f t="shared" si="6"/>
        <v>-191471</v>
      </c>
      <c r="O20" s="31">
        <f t="shared" si="5"/>
        <v>33.618660315281112</v>
      </c>
      <c r="P20" s="49"/>
      <c r="Q20" s="49"/>
    </row>
    <row r="21" spans="1:17" ht="18" customHeight="1">
      <c r="A21" s="34">
        <v>18</v>
      </c>
      <c r="B21" s="36" t="s">
        <v>25</v>
      </c>
      <c r="C21" s="32">
        <v>183771</v>
      </c>
      <c r="D21" s="32">
        <v>99116</v>
      </c>
      <c r="E21" s="33">
        <f t="shared" si="0"/>
        <v>-84655</v>
      </c>
      <c r="F21" s="32">
        <v>56611</v>
      </c>
      <c r="G21" s="32">
        <v>56611</v>
      </c>
      <c r="H21" s="33">
        <f t="shared" si="1"/>
        <v>0</v>
      </c>
      <c r="I21" s="32">
        <v>62096</v>
      </c>
      <c r="J21" s="32">
        <v>30000</v>
      </c>
      <c r="K21" s="33">
        <f t="shared" si="2"/>
        <v>-32096</v>
      </c>
      <c r="L21" s="32">
        <f t="shared" si="3"/>
        <v>302478</v>
      </c>
      <c r="M21" s="32">
        <f t="shared" si="4"/>
        <v>185727</v>
      </c>
      <c r="N21" s="32">
        <f t="shared" si="6"/>
        <v>-116751</v>
      </c>
      <c r="O21" s="31">
        <f t="shared" si="5"/>
        <v>61.401820958879654</v>
      </c>
      <c r="P21" s="49"/>
      <c r="Q21" s="49"/>
    </row>
    <row r="22" spans="1:17" ht="18" customHeight="1">
      <c r="A22" s="34">
        <v>19</v>
      </c>
      <c r="B22" s="36" t="s">
        <v>26</v>
      </c>
      <c r="C22" s="32">
        <v>99116</v>
      </c>
      <c r="D22" s="32">
        <v>50725</v>
      </c>
      <c r="E22" s="33">
        <f t="shared" si="0"/>
        <v>-48391</v>
      </c>
      <c r="F22" s="32">
        <v>36692</v>
      </c>
      <c r="G22" s="32">
        <v>0</v>
      </c>
      <c r="H22" s="33">
        <f t="shared" si="1"/>
        <v>-36692</v>
      </c>
      <c r="I22" s="32">
        <v>124939</v>
      </c>
      <c r="J22" s="32">
        <v>0</v>
      </c>
      <c r="K22" s="33">
        <f t="shared" si="2"/>
        <v>-124939</v>
      </c>
      <c r="L22" s="32">
        <f t="shared" si="3"/>
        <v>260747</v>
      </c>
      <c r="M22" s="32">
        <f t="shared" si="4"/>
        <v>50725</v>
      </c>
      <c r="N22" s="32">
        <f t="shared" si="6"/>
        <v>-210022</v>
      </c>
      <c r="O22" s="31">
        <f t="shared" si="5"/>
        <v>19.453723341016389</v>
      </c>
      <c r="P22" s="49"/>
      <c r="Q22" s="49"/>
    </row>
    <row r="23" spans="1:17" ht="18" customHeight="1">
      <c r="A23" s="34">
        <v>20</v>
      </c>
      <c r="B23" s="36" t="s">
        <v>27</v>
      </c>
      <c r="C23" s="32">
        <v>145395</v>
      </c>
      <c r="D23" s="32">
        <v>58246</v>
      </c>
      <c r="E23" s="33">
        <f t="shared" si="0"/>
        <v>-87149</v>
      </c>
      <c r="F23" s="32">
        <v>48086</v>
      </c>
      <c r="G23" s="32">
        <v>66189</v>
      </c>
      <c r="H23" s="33">
        <f t="shared" si="1"/>
        <v>18103</v>
      </c>
      <c r="I23" s="32">
        <v>74163</v>
      </c>
      <c r="J23" s="32">
        <v>75457</v>
      </c>
      <c r="K23" s="33">
        <f t="shared" si="2"/>
        <v>1294</v>
      </c>
      <c r="L23" s="32">
        <f t="shared" si="3"/>
        <v>267644</v>
      </c>
      <c r="M23" s="32">
        <f t="shared" si="4"/>
        <v>199892</v>
      </c>
      <c r="N23" s="32">
        <f t="shared" si="6"/>
        <v>-67752</v>
      </c>
      <c r="O23" s="31">
        <f t="shared" si="5"/>
        <v>74.685776628655972</v>
      </c>
      <c r="P23" s="30" t="s">
        <v>76</v>
      </c>
      <c r="Q23" s="30" t="s">
        <v>77</v>
      </c>
    </row>
    <row r="24" spans="1:17" ht="18" customHeight="1">
      <c r="A24" s="34">
        <v>21</v>
      </c>
      <c r="B24" s="36" t="s">
        <v>28</v>
      </c>
      <c r="C24" s="32">
        <v>112031</v>
      </c>
      <c r="D24" s="32">
        <v>55000</v>
      </c>
      <c r="E24" s="33">
        <f t="shared" si="0"/>
        <v>-57031</v>
      </c>
      <c r="F24" s="32">
        <v>69890</v>
      </c>
      <c r="G24" s="32">
        <v>55000</v>
      </c>
      <c r="H24" s="33">
        <f t="shared" si="1"/>
        <v>-14890</v>
      </c>
      <c r="I24" s="32">
        <v>69890</v>
      </c>
      <c r="J24" s="32">
        <v>55000</v>
      </c>
      <c r="K24" s="33">
        <f t="shared" si="2"/>
        <v>-14890</v>
      </c>
      <c r="L24" s="32">
        <f t="shared" si="3"/>
        <v>251811</v>
      </c>
      <c r="M24" s="32">
        <f t="shared" si="4"/>
        <v>165000</v>
      </c>
      <c r="N24" s="32">
        <f t="shared" si="6"/>
        <v>-86811</v>
      </c>
      <c r="O24" s="31">
        <f t="shared" si="5"/>
        <v>65.525334477048261</v>
      </c>
      <c r="P24" s="49"/>
      <c r="Q24" s="49"/>
    </row>
    <row r="25" spans="1:17" ht="18" customHeight="1">
      <c r="A25" s="34">
        <v>22</v>
      </c>
      <c r="B25" s="35" t="s">
        <v>29</v>
      </c>
      <c r="C25" s="32">
        <v>331660</v>
      </c>
      <c r="D25" s="32">
        <v>155103</v>
      </c>
      <c r="E25" s="33">
        <f t="shared" si="0"/>
        <v>-176557</v>
      </c>
      <c r="F25" s="32">
        <v>126954</v>
      </c>
      <c r="G25" s="32">
        <v>105000</v>
      </c>
      <c r="H25" s="33">
        <f t="shared" si="1"/>
        <v>-21954</v>
      </c>
      <c r="I25" s="32">
        <v>126954</v>
      </c>
      <c r="J25" s="32">
        <v>105000</v>
      </c>
      <c r="K25" s="33">
        <f t="shared" si="2"/>
        <v>-21954</v>
      </c>
      <c r="L25" s="32">
        <f t="shared" si="3"/>
        <v>585568</v>
      </c>
      <c r="M25" s="32">
        <f t="shared" si="4"/>
        <v>365103</v>
      </c>
      <c r="N25" s="32">
        <f t="shared" si="6"/>
        <v>-220465</v>
      </c>
      <c r="O25" s="31">
        <f t="shared" si="5"/>
        <v>62.350230886933716</v>
      </c>
      <c r="P25" s="49"/>
      <c r="Q25" s="49"/>
    </row>
    <row r="26" spans="1:17" ht="18" customHeight="1">
      <c r="A26" s="34">
        <v>23</v>
      </c>
      <c r="B26" s="36" t="s">
        <v>30</v>
      </c>
      <c r="C26" s="32">
        <v>138585</v>
      </c>
      <c r="D26" s="32">
        <v>58301</v>
      </c>
      <c r="E26" s="33">
        <f t="shared" si="0"/>
        <v>-80284</v>
      </c>
      <c r="F26" s="32">
        <v>71503</v>
      </c>
      <c r="G26" s="32">
        <v>30000</v>
      </c>
      <c r="H26" s="33">
        <f t="shared" si="1"/>
        <v>-41503</v>
      </c>
      <c r="I26" s="32">
        <v>71503</v>
      </c>
      <c r="J26" s="32">
        <v>0</v>
      </c>
      <c r="K26" s="33">
        <f t="shared" si="2"/>
        <v>-71503</v>
      </c>
      <c r="L26" s="32">
        <f t="shared" si="3"/>
        <v>281591</v>
      </c>
      <c r="M26" s="32">
        <f t="shared" si="4"/>
        <v>88301</v>
      </c>
      <c r="N26" s="32">
        <f t="shared" si="6"/>
        <v>-193290</v>
      </c>
      <c r="O26" s="31">
        <f t="shared" si="5"/>
        <v>31.357891409881709</v>
      </c>
      <c r="P26" s="49"/>
      <c r="Q26" s="49"/>
    </row>
    <row r="27" spans="1:17" ht="18" customHeight="1">
      <c r="A27" s="34">
        <v>24</v>
      </c>
      <c r="B27" s="36" t="s">
        <v>31</v>
      </c>
      <c r="C27" s="32">
        <v>99572</v>
      </c>
      <c r="D27" s="32">
        <v>70284</v>
      </c>
      <c r="E27" s="33">
        <f t="shared" si="0"/>
        <v>-29288</v>
      </c>
      <c r="F27" s="32">
        <v>39836</v>
      </c>
      <c r="G27" s="32">
        <v>70284</v>
      </c>
      <c r="H27" s="33">
        <f t="shared" si="1"/>
        <v>30448</v>
      </c>
      <c r="I27" s="32">
        <v>39836</v>
      </c>
      <c r="J27" s="32">
        <v>35900</v>
      </c>
      <c r="K27" s="33">
        <f t="shared" si="2"/>
        <v>-3936</v>
      </c>
      <c r="L27" s="32">
        <f t="shared" si="3"/>
        <v>179244</v>
      </c>
      <c r="M27" s="32">
        <f t="shared" si="4"/>
        <v>176468</v>
      </c>
      <c r="N27" s="32">
        <f t="shared" si="6"/>
        <v>-2776</v>
      </c>
      <c r="O27" s="31">
        <f t="shared" si="5"/>
        <v>98.451273124902372</v>
      </c>
      <c r="P27" s="49"/>
      <c r="Q27" s="49"/>
    </row>
    <row r="28" spans="1:17" s="47" customFormat="1" ht="18" customHeight="1">
      <c r="A28" s="45"/>
      <c r="B28" s="45" t="s">
        <v>32</v>
      </c>
      <c r="C28" s="33">
        <f>SUM(C4:C27)</f>
        <v>2560438</v>
      </c>
      <c r="D28" s="33">
        <f t="shared" ref="D28:N28" si="7">SUM(D4:D27)</f>
        <v>1497737</v>
      </c>
      <c r="E28" s="33">
        <f t="shared" si="7"/>
        <v>-1062701</v>
      </c>
      <c r="F28" s="33">
        <f t="shared" si="7"/>
        <v>1444819</v>
      </c>
      <c r="G28" s="33">
        <f t="shared" si="7"/>
        <v>1053221</v>
      </c>
      <c r="H28" s="33">
        <f t="shared" si="7"/>
        <v>-391598</v>
      </c>
      <c r="I28" s="33">
        <f t="shared" si="7"/>
        <v>1842068</v>
      </c>
      <c r="J28" s="33">
        <f t="shared" si="7"/>
        <v>1052072</v>
      </c>
      <c r="K28" s="33">
        <f t="shared" si="7"/>
        <v>-789996</v>
      </c>
      <c r="L28" s="33">
        <f t="shared" si="7"/>
        <v>5847325</v>
      </c>
      <c r="M28" s="33">
        <f t="shared" si="7"/>
        <v>3603030</v>
      </c>
      <c r="N28" s="33">
        <f t="shared" si="7"/>
        <v>-2244295</v>
      </c>
      <c r="O28" s="46">
        <f t="shared" si="5"/>
        <v>61.618432360096286</v>
      </c>
      <c r="P28" s="50"/>
      <c r="Q28" s="50"/>
    </row>
    <row r="29" spans="1:17" s="9" customFormat="1" ht="18" customHeight="1">
      <c r="A29" s="37"/>
      <c r="B29" s="37"/>
      <c r="C29" s="8"/>
      <c r="D29" s="8"/>
      <c r="E29" s="17"/>
      <c r="F29" s="8"/>
      <c r="G29" s="8"/>
      <c r="H29" s="17"/>
      <c r="I29" s="8"/>
      <c r="J29" s="8"/>
      <c r="K29" s="24"/>
      <c r="L29" s="8"/>
      <c r="M29" s="8"/>
      <c r="N29" s="8"/>
      <c r="O29" s="60"/>
      <c r="P29" s="61"/>
      <c r="Q29" s="61"/>
    </row>
    <row r="30" spans="1:17" s="4" customFormat="1" ht="18" customHeight="1">
      <c r="A30" s="76" t="s">
        <v>67</v>
      </c>
      <c r="B30" s="76"/>
      <c r="C30" s="76" t="s">
        <v>0</v>
      </c>
      <c r="D30" s="76"/>
      <c r="E30" s="76"/>
      <c r="F30" s="76" t="s">
        <v>1</v>
      </c>
      <c r="G30" s="76"/>
      <c r="H30" s="76"/>
      <c r="I30" s="76" t="s">
        <v>2</v>
      </c>
      <c r="J30" s="76"/>
      <c r="K30" s="76"/>
      <c r="L30" s="76" t="s">
        <v>3</v>
      </c>
      <c r="M30" s="76"/>
      <c r="N30" s="76"/>
      <c r="O30" s="60"/>
      <c r="P30" s="67" t="s">
        <v>75</v>
      </c>
      <c r="Q30" s="67"/>
    </row>
    <row r="31" spans="1:17" s="3" customFormat="1" ht="45" customHeight="1">
      <c r="A31" s="38" t="s">
        <v>68</v>
      </c>
      <c r="B31" s="51" t="s">
        <v>4</v>
      </c>
      <c r="C31" s="11" t="s">
        <v>5</v>
      </c>
      <c r="D31" s="11" t="s">
        <v>6</v>
      </c>
      <c r="E31" s="18" t="s">
        <v>7</v>
      </c>
      <c r="F31" s="11" t="s">
        <v>5</v>
      </c>
      <c r="G31" s="11" t="s">
        <v>6</v>
      </c>
      <c r="H31" s="18" t="s">
        <v>7</v>
      </c>
      <c r="I31" s="11" t="s">
        <v>5</v>
      </c>
      <c r="J31" s="11" t="s">
        <v>6</v>
      </c>
      <c r="K31" s="25" t="s">
        <v>7</v>
      </c>
      <c r="L31" s="11" t="s">
        <v>5</v>
      </c>
      <c r="M31" s="11" t="s">
        <v>6</v>
      </c>
      <c r="N31" s="12" t="s">
        <v>7</v>
      </c>
      <c r="O31" s="52" t="s">
        <v>72</v>
      </c>
      <c r="P31" s="48" t="s">
        <v>73</v>
      </c>
      <c r="Q31" s="48" t="s">
        <v>74</v>
      </c>
    </row>
    <row r="32" spans="1:17" s="6" customFormat="1" ht="18" customHeight="1">
      <c r="A32" s="37"/>
      <c r="B32" s="55" t="s">
        <v>33</v>
      </c>
      <c r="C32" s="26">
        <f t="shared" ref="C32:N32" si="8">C28</f>
        <v>2560438</v>
      </c>
      <c r="D32" s="26">
        <f t="shared" si="8"/>
        <v>1497737</v>
      </c>
      <c r="E32" s="19">
        <f t="shared" si="8"/>
        <v>-1062701</v>
      </c>
      <c r="F32" s="26">
        <f t="shared" si="8"/>
        <v>1444819</v>
      </c>
      <c r="G32" s="26">
        <f t="shared" si="8"/>
        <v>1053221</v>
      </c>
      <c r="H32" s="19">
        <f t="shared" si="8"/>
        <v>-391598</v>
      </c>
      <c r="I32" s="26">
        <f t="shared" si="8"/>
        <v>1842068</v>
      </c>
      <c r="J32" s="26">
        <f t="shared" si="8"/>
        <v>1052072</v>
      </c>
      <c r="K32" s="26">
        <f t="shared" si="8"/>
        <v>-789996</v>
      </c>
      <c r="L32" s="26">
        <f t="shared" si="8"/>
        <v>5847325</v>
      </c>
      <c r="M32" s="26">
        <f t="shared" si="8"/>
        <v>3603030</v>
      </c>
      <c r="N32" s="26">
        <f t="shared" si="8"/>
        <v>-2244295</v>
      </c>
      <c r="O32" s="31">
        <f t="shared" si="5"/>
        <v>61.618432360096286</v>
      </c>
      <c r="P32" s="53"/>
      <c r="Q32" s="53"/>
    </row>
    <row r="33" spans="1:17" ht="18" customHeight="1">
      <c r="A33" s="34">
        <v>25</v>
      </c>
      <c r="B33" s="36" t="s">
        <v>34</v>
      </c>
      <c r="C33" s="19">
        <v>123415</v>
      </c>
      <c r="D33" s="19">
        <v>36915</v>
      </c>
      <c r="E33" s="19">
        <f>SUM(D33-C33)</f>
        <v>-86500</v>
      </c>
      <c r="F33" s="19">
        <v>83636</v>
      </c>
      <c r="G33" s="19">
        <v>50000</v>
      </c>
      <c r="H33" s="19">
        <f>SUM(G33-F33)</f>
        <v>-33636</v>
      </c>
      <c r="I33" s="19">
        <v>55367</v>
      </c>
      <c r="J33" s="19">
        <v>0</v>
      </c>
      <c r="K33" s="19">
        <f>SUM(J33-I33)</f>
        <v>-55367</v>
      </c>
      <c r="L33" s="19">
        <f>SUM(C33+F33+I33)</f>
        <v>262418</v>
      </c>
      <c r="M33" s="19">
        <f>SUM(D33+G33+J33)</f>
        <v>86915</v>
      </c>
      <c r="N33" s="19">
        <f>SUM(E33+H33+K33)</f>
        <v>-175503</v>
      </c>
      <c r="O33" s="31">
        <f t="shared" si="5"/>
        <v>33.1208225045538</v>
      </c>
      <c r="P33" s="49"/>
      <c r="Q33" s="49"/>
    </row>
    <row r="34" spans="1:17" ht="18" customHeight="1">
      <c r="A34" s="34">
        <v>26</v>
      </c>
      <c r="B34" s="36" t="s">
        <v>35</v>
      </c>
      <c r="C34" s="19">
        <v>50091</v>
      </c>
      <c r="D34" s="19">
        <v>23720</v>
      </c>
      <c r="E34" s="19">
        <f t="shared" ref="E34:E54" si="9">SUM(D34-C34)</f>
        <v>-26371</v>
      </c>
      <c r="F34" s="19">
        <v>80415</v>
      </c>
      <c r="G34" s="19">
        <v>0</v>
      </c>
      <c r="H34" s="19">
        <f t="shared" ref="H34:H54" si="10">SUM(G34-F34)</f>
        <v>-80415</v>
      </c>
      <c r="I34" s="19">
        <v>30460</v>
      </c>
      <c r="J34" s="19">
        <v>0</v>
      </c>
      <c r="K34" s="19">
        <f t="shared" ref="K34:K54" si="11">SUM(J34-I34)</f>
        <v>-30460</v>
      </c>
      <c r="L34" s="19">
        <f t="shared" ref="L34:L54" si="12">SUM(C34+F34+I34)</f>
        <v>160966</v>
      </c>
      <c r="M34" s="19">
        <f t="shared" ref="M34:M54" si="13">SUM(D34+G34+J34)</f>
        <v>23720</v>
      </c>
      <c r="N34" s="19">
        <f t="shared" ref="N34:N54" si="14">SUM(E34+H34+K34)</f>
        <v>-137246</v>
      </c>
      <c r="O34" s="31">
        <f t="shared" si="5"/>
        <v>14.736031211560205</v>
      </c>
      <c r="P34" s="49"/>
      <c r="Q34" s="49"/>
    </row>
    <row r="35" spans="1:17" ht="18" customHeight="1">
      <c r="A35" s="34">
        <v>27</v>
      </c>
      <c r="B35" s="35" t="s">
        <v>36</v>
      </c>
      <c r="C35" s="19">
        <v>159938</v>
      </c>
      <c r="D35" s="19">
        <v>101716</v>
      </c>
      <c r="E35" s="19">
        <f t="shared" si="9"/>
        <v>-58222</v>
      </c>
      <c r="F35" s="19">
        <v>83636</v>
      </c>
      <c r="G35" s="19">
        <v>66425</v>
      </c>
      <c r="H35" s="19">
        <f t="shared" si="10"/>
        <v>-17211</v>
      </c>
      <c r="I35" s="19">
        <v>83636</v>
      </c>
      <c r="J35" s="19">
        <v>0</v>
      </c>
      <c r="K35" s="19">
        <f t="shared" si="11"/>
        <v>-83636</v>
      </c>
      <c r="L35" s="19">
        <f t="shared" si="12"/>
        <v>327210</v>
      </c>
      <c r="M35" s="19">
        <f t="shared" si="13"/>
        <v>168141</v>
      </c>
      <c r="N35" s="19">
        <f t="shared" si="14"/>
        <v>-159069</v>
      </c>
      <c r="O35" s="31">
        <f t="shared" si="5"/>
        <v>51.38626570092601</v>
      </c>
      <c r="P35" s="49"/>
      <c r="Q35" s="49"/>
    </row>
    <row r="36" spans="1:17" ht="18" customHeight="1">
      <c r="A36" s="34">
        <v>28</v>
      </c>
      <c r="B36" s="36" t="s">
        <v>37</v>
      </c>
      <c r="C36" s="19">
        <v>110044</v>
      </c>
      <c r="D36" s="19">
        <v>49605</v>
      </c>
      <c r="E36" s="19">
        <f t="shared" si="9"/>
        <v>-60439</v>
      </c>
      <c r="F36" s="19">
        <v>80415</v>
      </c>
      <c r="G36" s="19">
        <v>0</v>
      </c>
      <c r="H36" s="19">
        <f t="shared" si="10"/>
        <v>-80415</v>
      </c>
      <c r="I36" s="19">
        <v>80415</v>
      </c>
      <c r="J36" s="19">
        <v>0</v>
      </c>
      <c r="K36" s="19">
        <f t="shared" si="11"/>
        <v>-80415</v>
      </c>
      <c r="L36" s="19">
        <f t="shared" si="12"/>
        <v>270874</v>
      </c>
      <c r="M36" s="19">
        <f t="shared" si="13"/>
        <v>49605</v>
      </c>
      <c r="N36" s="19">
        <f t="shared" si="14"/>
        <v>-221269</v>
      </c>
      <c r="O36" s="31">
        <f t="shared" si="5"/>
        <v>18.312942548934192</v>
      </c>
      <c r="P36" s="49"/>
      <c r="Q36" s="49"/>
    </row>
    <row r="37" spans="1:17" ht="18" customHeight="1">
      <c r="A37" s="34">
        <v>29</v>
      </c>
      <c r="B37" s="36" t="s">
        <v>38</v>
      </c>
      <c r="C37" s="19">
        <v>45191</v>
      </c>
      <c r="D37" s="19">
        <v>6770</v>
      </c>
      <c r="E37" s="19">
        <f t="shared" si="9"/>
        <v>-38421</v>
      </c>
      <c r="F37" s="19">
        <v>22024</v>
      </c>
      <c r="G37" s="19">
        <v>0</v>
      </c>
      <c r="H37" s="19">
        <f t="shared" si="10"/>
        <v>-22024</v>
      </c>
      <c r="I37" s="19">
        <v>22024</v>
      </c>
      <c r="J37" s="19">
        <v>0</v>
      </c>
      <c r="K37" s="19">
        <f t="shared" si="11"/>
        <v>-22024</v>
      </c>
      <c r="L37" s="19">
        <f t="shared" si="12"/>
        <v>89239</v>
      </c>
      <c r="M37" s="19">
        <f t="shared" si="13"/>
        <v>6770</v>
      </c>
      <c r="N37" s="19">
        <f t="shared" si="14"/>
        <v>-82469</v>
      </c>
      <c r="O37" s="31">
        <f t="shared" si="5"/>
        <v>7.5863691883593498</v>
      </c>
      <c r="P37" s="49"/>
      <c r="Q37" s="49"/>
    </row>
    <row r="38" spans="1:17" ht="18" customHeight="1">
      <c r="A38" s="34">
        <v>30</v>
      </c>
      <c r="B38" s="35" t="s">
        <v>39</v>
      </c>
      <c r="C38" s="19">
        <v>202841</v>
      </c>
      <c r="D38" s="19">
        <v>55000</v>
      </c>
      <c r="E38" s="19">
        <f t="shared" si="9"/>
        <v>-147841</v>
      </c>
      <c r="F38" s="19">
        <v>39838</v>
      </c>
      <c r="G38" s="19">
        <v>106000</v>
      </c>
      <c r="H38" s="19">
        <f t="shared" si="10"/>
        <v>66162</v>
      </c>
      <c r="I38" s="19">
        <v>89068</v>
      </c>
      <c r="J38" s="19">
        <v>90000</v>
      </c>
      <c r="K38" s="19">
        <f t="shared" si="11"/>
        <v>932</v>
      </c>
      <c r="L38" s="19">
        <f t="shared" si="12"/>
        <v>331747</v>
      </c>
      <c r="M38" s="19">
        <f t="shared" si="13"/>
        <v>251000</v>
      </c>
      <c r="N38" s="19">
        <f t="shared" si="14"/>
        <v>-80747</v>
      </c>
      <c r="O38" s="31">
        <f t="shared" si="5"/>
        <v>75.660066255309019</v>
      </c>
      <c r="P38" s="49">
        <v>3730</v>
      </c>
      <c r="Q38" s="30" t="s">
        <v>77</v>
      </c>
    </row>
    <row r="39" spans="1:17" ht="18" customHeight="1">
      <c r="A39" s="34">
        <v>31</v>
      </c>
      <c r="B39" s="36" t="s">
        <v>40</v>
      </c>
      <c r="C39" s="19">
        <v>64815</v>
      </c>
      <c r="D39" s="19">
        <v>52647</v>
      </c>
      <c r="E39" s="19">
        <f t="shared" si="9"/>
        <v>-12168</v>
      </c>
      <c r="F39" s="19">
        <v>30460</v>
      </c>
      <c r="G39" s="19">
        <v>0</v>
      </c>
      <c r="H39" s="19">
        <f t="shared" si="10"/>
        <v>-30460</v>
      </c>
      <c r="I39" s="19">
        <v>29902</v>
      </c>
      <c r="J39" s="19">
        <v>0</v>
      </c>
      <c r="K39" s="19">
        <f t="shared" si="11"/>
        <v>-29902</v>
      </c>
      <c r="L39" s="19">
        <f t="shared" si="12"/>
        <v>125177</v>
      </c>
      <c r="M39" s="19">
        <f t="shared" si="13"/>
        <v>52647</v>
      </c>
      <c r="N39" s="19">
        <f t="shared" si="14"/>
        <v>-72530</v>
      </c>
      <c r="O39" s="31">
        <f t="shared" si="5"/>
        <v>42.058045807137091</v>
      </c>
      <c r="P39" s="49"/>
      <c r="Q39" s="49"/>
    </row>
    <row r="40" spans="1:17" ht="18" customHeight="1">
      <c r="A40" s="34">
        <v>32</v>
      </c>
      <c r="B40" s="36" t="s">
        <v>41</v>
      </c>
      <c r="C40" s="19">
        <v>98933</v>
      </c>
      <c r="D40" s="19">
        <v>46750</v>
      </c>
      <c r="E40" s="19">
        <f t="shared" si="9"/>
        <v>-52183</v>
      </c>
      <c r="F40" s="19">
        <v>75004</v>
      </c>
      <c r="G40" s="19">
        <v>0</v>
      </c>
      <c r="H40" s="19">
        <f t="shared" si="10"/>
        <v>-75004</v>
      </c>
      <c r="I40" s="19">
        <v>75004</v>
      </c>
      <c r="J40" s="19">
        <v>0</v>
      </c>
      <c r="K40" s="19">
        <f t="shared" si="11"/>
        <v>-75004</v>
      </c>
      <c r="L40" s="19">
        <f t="shared" si="12"/>
        <v>248941</v>
      </c>
      <c r="M40" s="19">
        <f t="shared" si="13"/>
        <v>46750</v>
      </c>
      <c r="N40" s="19">
        <f t="shared" si="14"/>
        <v>-202191</v>
      </c>
      <c r="O40" s="31">
        <f t="shared" si="5"/>
        <v>18.779550174539349</v>
      </c>
      <c r="P40" s="49"/>
      <c r="Q40" s="49"/>
    </row>
    <row r="41" spans="1:17" ht="18" customHeight="1">
      <c r="A41" s="34">
        <v>33</v>
      </c>
      <c r="B41" s="36" t="s">
        <v>42</v>
      </c>
      <c r="C41" s="19">
        <v>186571</v>
      </c>
      <c r="D41" s="19">
        <v>75891</v>
      </c>
      <c r="E41" s="19">
        <f t="shared" si="9"/>
        <v>-110680</v>
      </c>
      <c r="F41" s="19">
        <v>86561</v>
      </c>
      <c r="G41" s="19">
        <v>0</v>
      </c>
      <c r="H41" s="19">
        <f t="shared" si="10"/>
        <v>-86561</v>
      </c>
      <c r="I41" s="19">
        <v>86561</v>
      </c>
      <c r="J41" s="19">
        <v>0</v>
      </c>
      <c r="K41" s="19">
        <f t="shared" si="11"/>
        <v>-86561</v>
      </c>
      <c r="L41" s="19">
        <f t="shared" si="12"/>
        <v>359693</v>
      </c>
      <c r="M41" s="19">
        <f t="shared" si="13"/>
        <v>75891</v>
      </c>
      <c r="N41" s="19">
        <f t="shared" si="14"/>
        <v>-283802</v>
      </c>
      <c r="O41" s="31">
        <f t="shared" si="5"/>
        <v>21.098825943234925</v>
      </c>
      <c r="P41" s="49"/>
      <c r="Q41" s="49"/>
    </row>
    <row r="42" spans="1:17" ht="18" customHeight="1">
      <c r="A42" s="34">
        <v>34</v>
      </c>
      <c r="B42" s="36" t="s">
        <v>43</v>
      </c>
      <c r="C42" s="19">
        <v>91929</v>
      </c>
      <c r="D42" s="19">
        <v>50000</v>
      </c>
      <c r="E42" s="19">
        <f t="shared" si="9"/>
        <v>-41929</v>
      </c>
      <c r="F42" s="19">
        <v>45316</v>
      </c>
      <c r="G42" s="19">
        <v>66281</v>
      </c>
      <c r="H42" s="19">
        <f t="shared" si="10"/>
        <v>20965</v>
      </c>
      <c r="I42" s="19">
        <v>45316</v>
      </c>
      <c r="J42" s="19">
        <v>66280</v>
      </c>
      <c r="K42" s="19">
        <f t="shared" si="11"/>
        <v>20964</v>
      </c>
      <c r="L42" s="19">
        <f t="shared" si="12"/>
        <v>182561</v>
      </c>
      <c r="M42" s="19">
        <f t="shared" si="13"/>
        <v>182561</v>
      </c>
      <c r="N42" s="19">
        <f t="shared" si="14"/>
        <v>0</v>
      </c>
      <c r="O42" s="31">
        <f t="shared" si="5"/>
        <v>100</v>
      </c>
      <c r="P42" s="49"/>
      <c r="Q42" s="49"/>
    </row>
    <row r="43" spans="1:17" ht="18" customHeight="1">
      <c r="A43" s="34">
        <v>35</v>
      </c>
      <c r="B43" s="35" t="s">
        <v>44</v>
      </c>
      <c r="C43" s="19">
        <v>200915</v>
      </c>
      <c r="D43" s="19">
        <v>85359</v>
      </c>
      <c r="E43" s="19">
        <f t="shared" si="9"/>
        <v>-115556</v>
      </c>
      <c r="F43" s="19">
        <v>120174</v>
      </c>
      <c r="G43" s="19">
        <v>114761</v>
      </c>
      <c r="H43" s="19">
        <f t="shared" si="10"/>
        <v>-5413</v>
      </c>
      <c r="I43" s="19">
        <v>120174</v>
      </c>
      <c r="J43" s="19">
        <v>114761</v>
      </c>
      <c r="K43" s="19">
        <f t="shared" si="11"/>
        <v>-5413</v>
      </c>
      <c r="L43" s="19">
        <f t="shared" si="12"/>
        <v>441263</v>
      </c>
      <c r="M43" s="19">
        <f t="shared" si="13"/>
        <v>314881</v>
      </c>
      <c r="N43" s="19">
        <f t="shared" si="14"/>
        <v>-126382</v>
      </c>
      <c r="O43" s="31">
        <f t="shared" si="5"/>
        <v>71.359030782095942</v>
      </c>
      <c r="P43" s="49"/>
      <c r="Q43" s="49"/>
    </row>
    <row r="44" spans="1:17" ht="18" customHeight="1">
      <c r="A44" s="34">
        <v>36</v>
      </c>
      <c r="B44" s="36" t="s">
        <v>45</v>
      </c>
      <c r="C44" s="19">
        <v>279501</v>
      </c>
      <c r="D44" s="19">
        <v>279501</v>
      </c>
      <c r="E44" s="19">
        <f t="shared" si="9"/>
        <v>0</v>
      </c>
      <c r="F44" s="19">
        <v>120174</v>
      </c>
      <c r="G44" s="19">
        <v>120174</v>
      </c>
      <c r="H44" s="19">
        <f t="shared" si="10"/>
        <v>0</v>
      </c>
      <c r="I44" s="19">
        <v>128919</v>
      </c>
      <c r="J44" s="19">
        <v>62795</v>
      </c>
      <c r="K44" s="19">
        <f t="shared" si="11"/>
        <v>-66124</v>
      </c>
      <c r="L44" s="19">
        <f t="shared" si="12"/>
        <v>528594</v>
      </c>
      <c r="M44" s="19">
        <f t="shared" si="13"/>
        <v>462470</v>
      </c>
      <c r="N44" s="19">
        <f t="shared" si="14"/>
        <v>-66124</v>
      </c>
      <c r="O44" s="31">
        <f t="shared" si="5"/>
        <v>87.490588239745435</v>
      </c>
      <c r="P44" s="49"/>
      <c r="Q44" s="49"/>
    </row>
    <row r="45" spans="1:17" ht="18" customHeight="1">
      <c r="A45" s="34">
        <v>37</v>
      </c>
      <c r="B45" s="36" t="s">
        <v>46</v>
      </c>
      <c r="C45" s="19">
        <v>119935</v>
      </c>
      <c r="D45" s="19">
        <v>51227</v>
      </c>
      <c r="E45" s="19">
        <f t="shared" si="9"/>
        <v>-68708</v>
      </c>
      <c r="F45" s="19">
        <v>29902</v>
      </c>
      <c r="G45" s="19">
        <v>34978</v>
      </c>
      <c r="H45" s="19">
        <f t="shared" si="10"/>
        <v>5076</v>
      </c>
      <c r="I45" s="19">
        <v>51171</v>
      </c>
      <c r="J45" s="19">
        <v>0</v>
      </c>
      <c r="K45" s="19">
        <f t="shared" si="11"/>
        <v>-51171</v>
      </c>
      <c r="L45" s="19">
        <f t="shared" si="12"/>
        <v>201008</v>
      </c>
      <c r="M45" s="19">
        <f t="shared" si="13"/>
        <v>86205</v>
      </c>
      <c r="N45" s="19">
        <f t="shared" si="14"/>
        <v>-114803</v>
      </c>
      <c r="O45" s="31">
        <f t="shared" si="5"/>
        <v>42.886352781978829</v>
      </c>
      <c r="P45" s="49"/>
      <c r="Q45" s="49"/>
    </row>
    <row r="46" spans="1:17" ht="18" customHeight="1">
      <c r="A46" s="34">
        <v>38</v>
      </c>
      <c r="B46" s="36" t="s">
        <v>47</v>
      </c>
      <c r="C46" s="19">
        <v>93939</v>
      </c>
      <c r="D46" s="19">
        <v>92950</v>
      </c>
      <c r="E46" s="19">
        <f t="shared" si="9"/>
        <v>-989</v>
      </c>
      <c r="F46" s="19">
        <v>75004</v>
      </c>
      <c r="G46" s="19">
        <v>45367</v>
      </c>
      <c r="H46" s="19">
        <f t="shared" si="10"/>
        <v>-29637</v>
      </c>
      <c r="I46" s="19">
        <v>45367</v>
      </c>
      <c r="J46" s="19">
        <v>0</v>
      </c>
      <c r="K46" s="19">
        <f t="shared" si="11"/>
        <v>-45367</v>
      </c>
      <c r="L46" s="19">
        <f t="shared" si="12"/>
        <v>214310</v>
      </c>
      <c r="M46" s="19">
        <f t="shared" si="13"/>
        <v>138317</v>
      </c>
      <c r="N46" s="19">
        <f t="shared" si="14"/>
        <v>-75993</v>
      </c>
      <c r="O46" s="31">
        <f t="shared" si="5"/>
        <v>64.540618729877281</v>
      </c>
      <c r="P46" s="49"/>
      <c r="Q46" s="49"/>
    </row>
    <row r="47" spans="1:17" ht="18" customHeight="1">
      <c r="A47" s="34">
        <v>39</v>
      </c>
      <c r="B47" s="35" t="s">
        <v>48</v>
      </c>
      <c r="C47" s="19">
        <v>68196</v>
      </c>
      <c r="D47" s="19">
        <v>47218</v>
      </c>
      <c r="E47" s="19">
        <f t="shared" si="9"/>
        <v>-20978</v>
      </c>
      <c r="F47" s="19">
        <v>86561</v>
      </c>
      <c r="G47" s="19">
        <v>20000</v>
      </c>
      <c r="H47" s="19">
        <f t="shared" si="10"/>
        <v>-66561</v>
      </c>
      <c r="I47" s="19">
        <v>47981</v>
      </c>
      <c r="J47" s="19">
        <v>20000</v>
      </c>
      <c r="K47" s="19">
        <f t="shared" si="11"/>
        <v>-27981</v>
      </c>
      <c r="L47" s="19">
        <f t="shared" si="12"/>
        <v>202738</v>
      </c>
      <c r="M47" s="19">
        <f t="shared" si="13"/>
        <v>87218</v>
      </c>
      <c r="N47" s="19">
        <f t="shared" si="14"/>
        <v>-115520</v>
      </c>
      <c r="O47" s="31">
        <f t="shared" si="5"/>
        <v>43.020055441012538</v>
      </c>
      <c r="P47" s="49"/>
      <c r="Q47" s="49"/>
    </row>
    <row r="48" spans="1:17" ht="18" customHeight="1">
      <c r="A48" s="34">
        <v>41</v>
      </c>
      <c r="B48" s="36" t="s">
        <v>49</v>
      </c>
      <c r="C48" s="19">
        <v>63806</v>
      </c>
      <c r="D48" s="19">
        <v>36044</v>
      </c>
      <c r="E48" s="19">
        <f t="shared" si="9"/>
        <v>-27762</v>
      </c>
      <c r="F48" s="19">
        <v>45316</v>
      </c>
      <c r="G48" s="19">
        <v>0</v>
      </c>
      <c r="H48" s="19">
        <f t="shared" si="10"/>
        <v>-45316</v>
      </c>
      <c r="I48" s="19">
        <v>36429</v>
      </c>
      <c r="J48" s="19">
        <v>0</v>
      </c>
      <c r="K48" s="19">
        <f t="shared" si="11"/>
        <v>-36429</v>
      </c>
      <c r="L48" s="19">
        <f t="shared" si="12"/>
        <v>145551</v>
      </c>
      <c r="M48" s="19">
        <f t="shared" si="13"/>
        <v>36044</v>
      </c>
      <c r="N48" s="19">
        <f t="shared" si="14"/>
        <v>-109507</v>
      </c>
      <c r="O48" s="31">
        <f t="shared" si="5"/>
        <v>24.763828486235067</v>
      </c>
      <c r="P48" s="49"/>
      <c r="Q48" s="49"/>
    </row>
    <row r="49" spans="1:17" ht="18" customHeight="1">
      <c r="A49" s="34">
        <v>43</v>
      </c>
      <c r="B49" s="35" t="s">
        <v>50</v>
      </c>
      <c r="C49" s="19">
        <v>280443</v>
      </c>
      <c r="D49" s="19">
        <v>0</v>
      </c>
      <c r="E49" s="19">
        <f t="shared" si="9"/>
        <v>-280443</v>
      </c>
      <c r="F49" s="19">
        <v>120174</v>
      </c>
      <c r="G49" s="19">
        <v>0</v>
      </c>
      <c r="H49" s="19">
        <f t="shared" si="10"/>
        <v>-120174</v>
      </c>
      <c r="I49" s="19">
        <v>100508</v>
      </c>
      <c r="J49" s="19">
        <v>0</v>
      </c>
      <c r="K49" s="19">
        <f t="shared" si="11"/>
        <v>-100508</v>
      </c>
      <c r="L49" s="19">
        <f t="shared" si="12"/>
        <v>501125</v>
      </c>
      <c r="M49" s="19">
        <f t="shared" si="13"/>
        <v>0</v>
      </c>
      <c r="N49" s="19">
        <f t="shared" si="14"/>
        <v>-501125</v>
      </c>
      <c r="O49" s="31">
        <f t="shared" si="5"/>
        <v>0</v>
      </c>
      <c r="P49" s="49"/>
      <c r="Q49" s="49"/>
    </row>
    <row r="50" spans="1:17" ht="18" customHeight="1">
      <c r="A50" s="34">
        <v>44</v>
      </c>
      <c r="B50" s="36" t="s">
        <v>51</v>
      </c>
      <c r="C50" s="19">
        <v>73954</v>
      </c>
      <c r="D50" s="19">
        <v>83325</v>
      </c>
      <c r="E50" s="19">
        <f t="shared" si="9"/>
        <v>9371</v>
      </c>
      <c r="F50" s="19">
        <v>128919</v>
      </c>
      <c r="G50" s="19">
        <v>76675</v>
      </c>
      <c r="H50" s="19">
        <f t="shared" si="10"/>
        <v>-52244</v>
      </c>
      <c r="I50" s="19">
        <v>70729</v>
      </c>
      <c r="J50" s="19">
        <v>75302</v>
      </c>
      <c r="K50" s="19">
        <f t="shared" si="11"/>
        <v>4573</v>
      </c>
      <c r="L50" s="19">
        <f t="shared" si="12"/>
        <v>273602</v>
      </c>
      <c r="M50" s="19">
        <f t="shared" si="13"/>
        <v>235302</v>
      </c>
      <c r="N50" s="19">
        <f t="shared" si="14"/>
        <v>-38300</v>
      </c>
      <c r="O50" s="31">
        <f t="shared" si="5"/>
        <v>86.00156431605032</v>
      </c>
      <c r="P50" s="49"/>
      <c r="Q50" s="49"/>
    </row>
    <row r="51" spans="1:17" ht="18" customHeight="1">
      <c r="A51" s="34">
        <v>45</v>
      </c>
      <c r="B51" s="36" t="s">
        <v>52</v>
      </c>
      <c r="C51" s="19">
        <v>213061</v>
      </c>
      <c r="D51" s="19">
        <v>12</v>
      </c>
      <c r="E51" s="19">
        <f t="shared" si="9"/>
        <v>-213049</v>
      </c>
      <c r="F51" s="19">
        <v>51171</v>
      </c>
      <c r="G51" s="19">
        <v>154157</v>
      </c>
      <c r="H51" s="19">
        <f t="shared" si="10"/>
        <v>102986</v>
      </c>
      <c r="I51" s="19">
        <v>58529</v>
      </c>
      <c r="J51" s="19">
        <v>0</v>
      </c>
      <c r="K51" s="19">
        <f t="shared" si="11"/>
        <v>-58529</v>
      </c>
      <c r="L51" s="19">
        <f t="shared" si="12"/>
        <v>322761</v>
      </c>
      <c r="M51" s="19">
        <f t="shared" si="13"/>
        <v>154169</v>
      </c>
      <c r="N51" s="19">
        <f t="shared" si="14"/>
        <v>-168592</v>
      </c>
      <c r="O51" s="31">
        <f t="shared" si="5"/>
        <v>47.765684205960447</v>
      </c>
      <c r="P51" s="49"/>
      <c r="Q51" s="49"/>
    </row>
    <row r="52" spans="1:17" ht="18" customHeight="1">
      <c r="A52" s="34">
        <v>46</v>
      </c>
      <c r="B52" s="36" t="s">
        <v>53</v>
      </c>
      <c r="C52" s="19">
        <v>81995</v>
      </c>
      <c r="D52" s="19">
        <v>0</v>
      </c>
      <c r="E52" s="19">
        <f t="shared" si="9"/>
        <v>-81995</v>
      </c>
      <c r="F52" s="19">
        <v>45367</v>
      </c>
      <c r="G52" s="19">
        <v>0</v>
      </c>
      <c r="H52" s="19">
        <f t="shared" si="10"/>
        <v>-45367</v>
      </c>
      <c r="I52" s="19">
        <v>50514</v>
      </c>
      <c r="J52" s="19">
        <v>0</v>
      </c>
      <c r="K52" s="19">
        <f t="shared" si="11"/>
        <v>-50514</v>
      </c>
      <c r="L52" s="19">
        <f t="shared" si="12"/>
        <v>177876</v>
      </c>
      <c r="M52" s="19">
        <f t="shared" si="13"/>
        <v>0</v>
      </c>
      <c r="N52" s="19">
        <f t="shared" si="14"/>
        <v>-177876</v>
      </c>
      <c r="O52" s="31">
        <f t="shared" si="5"/>
        <v>0</v>
      </c>
      <c r="P52" s="49"/>
      <c r="Q52" s="49"/>
    </row>
    <row r="53" spans="1:17" ht="18" customHeight="1">
      <c r="A53" s="34">
        <v>48</v>
      </c>
      <c r="B53" s="36" t="s">
        <v>54</v>
      </c>
      <c r="C53" s="19">
        <v>238542</v>
      </c>
      <c r="D53" s="19">
        <v>166799</v>
      </c>
      <c r="E53" s="19">
        <f t="shared" si="9"/>
        <v>-71743</v>
      </c>
      <c r="F53" s="19">
        <v>47981</v>
      </c>
      <c r="G53" s="19">
        <v>147623</v>
      </c>
      <c r="H53" s="19">
        <f t="shared" si="10"/>
        <v>99642</v>
      </c>
      <c r="I53" s="19">
        <v>83916</v>
      </c>
      <c r="J53" s="19">
        <v>136029</v>
      </c>
      <c r="K53" s="19">
        <f t="shared" si="11"/>
        <v>52113</v>
      </c>
      <c r="L53" s="19">
        <f t="shared" si="12"/>
        <v>370439</v>
      </c>
      <c r="M53" s="19">
        <f t="shared" si="13"/>
        <v>450451</v>
      </c>
      <c r="N53" s="19">
        <f t="shared" si="14"/>
        <v>80012</v>
      </c>
      <c r="O53" s="31">
        <f t="shared" si="5"/>
        <v>121.59923766126137</v>
      </c>
      <c r="P53" s="49">
        <v>31800</v>
      </c>
      <c r="Q53" s="30" t="s">
        <v>77</v>
      </c>
    </row>
    <row r="54" spans="1:17" ht="18" customHeight="1">
      <c r="A54" s="34">
        <v>49</v>
      </c>
      <c r="B54" s="36" t="s">
        <v>55</v>
      </c>
      <c r="C54" s="19">
        <v>227150</v>
      </c>
      <c r="D54" s="19">
        <v>1243</v>
      </c>
      <c r="E54" s="19">
        <f t="shared" si="9"/>
        <v>-225907</v>
      </c>
      <c r="F54" s="19">
        <v>36429</v>
      </c>
      <c r="G54" s="19">
        <v>350</v>
      </c>
      <c r="H54" s="19">
        <f t="shared" si="10"/>
        <v>-36079</v>
      </c>
      <c r="I54" s="19">
        <v>47665</v>
      </c>
      <c r="J54" s="19">
        <v>0</v>
      </c>
      <c r="K54" s="19">
        <f t="shared" si="11"/>
        <v>-47665</v>
      </c>
      <c r="L54" s="19">
        <f t="shared" si="12"/>
        <v>311244</v>
      </c>
      <c r="M54" s="19">
        <f t="shared" si="13"/>
        <v>1593</v>
      </c>
      <c r="N54" s="19">
        <f t="shared" si="14"/>
        <v>-309651</v>
      </c>
      <c r="O54" s="31">
        <f t="shared" si="5"/>
        <v>0.51181709526930641</v>
      </c>
      <c r="P54" s="49"/>
      <c r="Q54" s="49"/>
    </row>
    <row r="55" spans="1:17" s="10" customFormat="1" ht="18" customHeight="1">
      <c r="A55" s="39"/>
      <c r="B55" s="35" t="s">
        <v>56</v>
      </c>
      <c r="C55" s="27">
        <f>SUM(C32:C54)</f>
        <v>5635643</v>
      </c>
      <c r="D55" s="27">
        <f t="shared" ref="D55:N55" si="15">SUM(D32:D54)</f>
        <v>2840429</v>
      </c>
      <c r="E55" s="20">
        <f t="shared" si="15"/>
        <v>-2795214</v>
      </c>
      <c r="F55" s="27">
        <f t="shared" si="15"/>
        <v>2979296</v>
      </c>
      <c r="G55" s="27">
        <f t="shared" si="15"/>
        <v>2056012</v>
      </c>
      <c r="H55" s="20">
        <f t="shared" si="15"/>
        <v>-923284</v>
      </c>
      <c r="I55" s="27">
        <f t="shared" si="15"/>
        <v>3281723</v>
      </c>
      <c r="J55" s="27">
        <f t="shared" si="15"/>
        <v>1617239</v>
      </c>
      <c r="K55" s="27">
        <f t="shared" si="15"/>
        <v>-1664484</v>
      </c>
      <c r="L55" s="27">
        <f t="shared" si="15"/>
        <v>11896662</v>
      </c>
      <c r="M55" s="27">
        <f t="shared" si="15"/>
        <v>6513680</v>
      </c>
      <c r="N55" s="27">
        <f t="shared" si="15"/>
        <v>-5382982</v>
      </c>
      <c r="O55" s="31">
        <f t="shared" si="5"/>
        <v>54.752164935004458</v>
      </c>
      <c r="P55" s="54"/>
      <c r="Q55" s="54"/>
    </row>
    <row r="56" spans="1:17" s="5" customFormat="1" ht="18" customHeight="1">
      <c r="A56" s="78" t="s">
        <v>66</v>
      </c>
      <c r="B56" s="78"/>
      <c r="C56" s="77" t="s">
        <v>0</v>
      </c>
      <c r="D56" s="77"/>
      <c r="E56" s="77"/>
      <c r="F56" s="77" t="s">
        <v>1</v>
      </c>
      <c r="G56" s="77"/>
      <c r="H56" s="77"/>
      <c r="I56" s="77" t="s">
        <v>65</v>
      </c>
      <c r="J56" s="77"/>
      <c r="K56" s="77"/>
      <c r="L56" s="77" t="s">
        <v>3</v>
      </c>
      <c r="M56" s="77"/>
      <c r="N56" s="77"/>
      <c r="O56" s="31"/>
      <c r="P56" s="62"/>
      <c r="Q56" s="62"/>
    </row>
    <row r="57" spans="1:17" s="3" customFormat="1" ht="61.5" customHeight="1">
      <c r="A57" s="40" t="s">
        <v>68</v>
      </c>
      <c r="B57" s="41" t="s">
        <v>63</v>
      </c>
      <c r="C57" s="29" t="s">
        <v>5</v>
      </c>
      <c r="D57" s="28" t="s">
        <v>71</v>
      </c>
      <c r="E57" s="21" t="s">
        <v>7</v>
      </c>
      <c r="F57" s="29" t="s">
        <v>5</v>
      </c>
      <c r="G57" s="28" t="s">
        <v>71</v>
      </c>
      <c r="H57" s="21" t="s">
        <v>7</v>
      </c>
      <c r="I57" s="29" t="s">
        <v>5</v>
      </c>
      <c r="J57" s="28" t="s">
        <v>71</v>
      </c>
      <c r="K57" s="28" t="s">
        <v>7</v>
      </c>
      <c r="L57" s="28" t="s">
        <v>69</v>
      </c>
      <c r="M57" s="28" t="s">
        <v>70</v>
      </c>
      <c r="N57" s="28" t="s">
        <v>7</v>
      </c>
      <c r="O57" s="52" t="s">
        <v>72</v>
      </c>
      <c r="P57" s="73" t="s">
        <v>75</v>
      </c>
      <c r="Q57" s="73"/>
    </row>
    <row r="58" spans="1:17" ht="18" customHeight="1">
      <c r="A58" s="34">
        <v>1</v>
      </c>
      <c r="B58" s="34" t="s">
        <v>13</v>
      </c>
      <c r="C58" s="19">
        <v>21596</v>
      </c>
      <c r="D58" s="19">
        <v>5360</v>
      </c>
      <c r="E58" s="19">
        <f>SUM(D58-C58)</f>
        <v>-16236</v>
      </c>
      <c r="F58" s="19">
        <v>10918</v>
      </c>
      <c r="G58" s="19">
        <v>0</v>
      </c>
      <c r="H58" s="19">
        <f>SUM(G58-F58)</f>
        <v>-10918</v>
      </c>
      <c r="I58" s="19">
        <v>10918</v>
      </c>
      <c r="J58" s="19">
        <v>0</v>
      </c>
      <c r="K58" s="26">
        <f>SUM(J58-I58)</f>
        <v>-10918</v>
      </c>
      <c r="L58" s="19">
        <f>SUM(I58+F58+C58)</f>
        <v>43432</v>
      </c>
      <c r="M58" s="19">
        <f>SUM(J58+G58+D58)</f>
        <v>5360</v>
      </c>
      <c r="N58" s="19">
        <f>SUM(L58-M58)</f>
        <v>38072</v>
      </c>
      <c r="O58" s="59"/>
      <c r="P58" s="48" t="s">
        <v>73</v>
      </c>
      <c r="Q58" s="48" t="s">
        <v>74</v>
      </c>
    </row>
    <row r="59" spans="1:17" ht="18" customHeight="1">
      <c r="A59" s="34">
        <v>2</v>
      </c>
      <c r="B59" s="34" t="s">
        <v>14</v>
      </c>
      <c r="C59" s="19">
        <v>57123</v>
      </c>
      <c r="D59" s="19">
        <v>8000</v>
      </c>
      <c r="E59" s="19">
        <f t="shared" ref="E59:E78" si="16">SUM(D59-C59)</f>
        <v>-49123</v>
      </c>
      <c r="F59" s="19">
        <v>27535</v>
      </c>
      <c r="G59" s="19">
        <v>0</v>
      </c>
      <c r="H59" s="19">
        <f t="shared" ref="H59:H78" si="17">SUM(G59-F59)</f>
        <v>-27535</v>
      </c>
      <c r="I59" s="19">
        <v>27535</v>
      </c>
      <c r="J59" s="19">
        <v>0</v>
      </c>
      <c r="K59" s="26">
        <f t="shared" ref="K59:K78" si="18">SUM(J59-I59)</f>
        <v>-27535</v>
      </c>
      <c r="L59" s="19">
        <f t="shared" ref="L59:L78" si="19">SUM(I59+F59+C59)</f>
        <v>112193</v>
      </c>
      <c r="M59" s="19">
        <f t="shared" ref="M59:M78" si="20">SUM(J59+G59+D59)</f>
        <v>8000</v>
      </c>
      <c r="N59" s="19">
        <f t="shared" ref="N59:N78" si="21">SUM(L59-M59)</f>
        <v>104193</v>
      </c>
      <c r="O59" s="57">
        <f t="shared" si="5"/>
        <v>7.130569643382386</v>
      </c>
      <c r="P59" s="49"/>
      <c r="Q59" s="49"/>
    </row>
    <row r="60" spans="1:17" ht="18" customHeight="1">
      <c r="A60" s="34">
        <v>3</v>
      </c>
      <c r="B60" s="34" t="s">
        <v>17</v>
      </c>
      <c r="C60" s="19">
        <v>102948</v>
      </c>
      <c r="D60" s="19">
        <v>107274</v>
      </c>
      <c r="E60" s="19">
        <f t="shared" si="16"/>
        <v>4326</v>
      </c>
      <c r="F60" s="19">
        <v>70407</v>
      </c>
      <c r="G60" s="19">
        <v>50000</v>
      </c>
      <c r="H60" s="19">
        <f t="shared" si="17"/>
        <v>-20407</v>
      </c>
      <c r="I60" s="19">
        <v>70407</v>
      </c>
      <c r="J60" s="19">
        <v>50000</v>
      </c>
      <c r="K60" s="26">
        <f t="shared" si="18"/>
        <v>-20407</v>
      </c>
      <c r="L60" s="19">
        <f>SUM(I60+F60+C60)</f>
        <v>243762</v>
      </c>
      <c r="M60" s="19">
        <f t="shared" si="20"/>
        <v>207274</v>
      </c>
      <c r="N60" s="19">
        <f t="shared" si="21"/>
        <v>36488</v>
      </c>
      <c r="O60" s="57">
        <f t="shared" si="5"/>
        <v>85.031301023129117</v>
      </c>
      <c r="P60" s="49"/>
      <c r="Q60" s="49"/>
    </row>
    <row r="61" spans="1:17" ht="18" customHeight="1">
      <c r="A61" s="34">
        <v>4</v>
      </c>
      <c r="B61" s="34" t="s">
        <v>18</v>
      </c>
      <c r="C61" s="19">
        <v>79011</v>
      </c>
      <c r="D61" s="19">
        <v>0</v>
      </c>
      <c r="E61" s="19">
        <f t="shared" si="16"/>
        <v>-79011</v>
      </c>
      <c r="F61" s="19">
        <v>28200</v>
      </c>
      <c r="G61" s="19">
        <v>0</v>
      </c>
      <c r="H61" s="19">
        <f t="shared" si="17"/>
        <v>-28200</v>
      </c>
      <c r="I61" s="19">
        <v>28200</v>
      </c>
      <c r="J61" s="19">
        <v>0</v>
      </c>
      <c r="K61" s="26">
        <f t="shared" si="18"/>
        <v>-28200</v>
      </c>
      <c r="L61" s="19">
        <f t="shared" si="19"/>
        <v>135411</v>
      </c>
      <c r="M61" s="19">
        <f t="shared" si="20"/>
        <v>0</v>
      </c>
      <c r="N61" s="19">
        <f t="shared" si="21"/>
        <v>135411</v>
      </c>
      <c r="O61" s="57">
        <f t="shared" si="5"/>
        <v>0</v>
      </c>
      <c r="P61" s="49"/>
      <c r="Q61" s="49"/>
    </row>
    <row r="62" spans="1:17" ht="18" customHeight="1">
      <c r="A62" s="34">
        <v>5</v>
      </c>
      <c r="B62" s="34" t="s">
        <v>57</v>
      </c>
      <c r="C62" s="19">
        <v>65085</v>
      </c>
      <c r="D62" s="19">
        <v>0</v>
      </c>
      <c r="E62" s="19">
        <f t="shared" si="16"/>
        <v>-65085</v>
      </c>
      <c r="F62" s="19">
        <v>37173</v>
      </c>
      <c r="G62" s="19">
        <v>0</v>
      </c>
      <c r="H62" s="19">
        <f t="shared" si="17"/>
        <v>-37173</v>
      </c>
      <c r="I62" s="19">
        <v>37173</v>
      </c>
      <c r="J62" s="19">
        <v>0</v>
      </c>
      <c r="K62" s="26">
        <f t="shared" si="18"/>
        <v>-37173</v>
      </c>
      <c r="L62" s="19">
        <f t="shared" si="19"/>
        <v>139431</v>
      </c>
      <c r="M62" s="19">
        <f t="shared" si="20"/>
        <v>0</v>
      </c>
      <c r="N62" s="19">
        <f t="shared" si="21"/>
        <v>139431</v>
      </c>
      <c r="O62" s="57">
        <f t="shared" si="5"/>
        <v>0</v>
      </c>
      <c r="P62" s="49"/>
      <c r="Q62" s="49"/>
    </row>
    <row r="63" spans="1:17" ht="18" customHeight="1">
      <c r="A63" s="34">
        <v>6</v>
      </c>
      <c r="B63" s="34" t="s">
        <v>19</v>
      </c>
      <c r="C63" s="19">
        <v>78507</v>
      </c>
      <c r="D63" s="19">
        <v>0</v>
      </c>
      <c r="E63" s="19">
        <f t="shared" si="16"/>
        <v>-78507</v>
      </c>
      <c r="F63" s="19">
        <v>51444</v>
      </c>
      <c r="G63" s="19">
        <v>0</v>
      </c>
      <c r="H63" s="19">
        <f t="shared" si="17"/>
        <v>-51444</v>
      </c>
      <c r="I63" s="19">
        <v>155335</v>
      </c>
      <c r="J63" s="19">
        <v>0</v>
      </c>
      <c r="K63" s="26">
        <f t="shared" si="18"/>
        <v>-155335</v>
      </c>
      <c r="L63" s="19">
        <f t="shared" si="19"/>
        <v>285286</v>
      </c>
      <c r="M63" s="19">
        <f t="shared" si="20"/>
        <v>0</v>
      </c>
      <c r="N63" s="19">
        <f t="shared" si="21"/>
        <v>285286</v>
      </c>
      <c r="O63" s="57">
        <f t="shared" si="5"/>
        <v>0</v>
      </c>
      <c r="P63" s="49"/>
      <c r="Q63" s="49"/>
    </row>
    <row r="64" spans="1:17" ht="18" customHeight="1">
      <c r="A64" s="34">
        <v>7</v>
      </c>
      <c r="B64" s="34" t="s">
        <v>20</v>
      </c>
      <c r="C64" s="19">
        <v>120348</v>
      </c>
      <c r="D64" s="19">
        <v>88281</v>
      </c>
      <c r="E64" s="19">
        <f t="shared" si="16"/>
        <v>-32067</v>
      </c>
      <c r="F64" s="19">
        <v>53788</v>
      </c>
      <c r="G64" s="19">
        <v>92833</v>
      </c>
      <c r="H64" s="19">
        <f t="shared" si="17"/>
        <v>39045</v>
      </c>
      <c r="I64" s="19">
        <v>53788</v>
      </c>
      <c r="J64" s="19">
        <v>92833</v>
      </c>
      <c r="K64" s="26">
        <f t="shared" si="18"/>
        <v>39045</v>
      </c>
      <c r="L64" s="19">
        <f t="shared" si="19"/>
        <v>227924</v>
      </c>
      <c r="M64" s="19">
        <f>SUM(J64+G64+D64)</f>
        <v>273947</v>
      </c>
      <c r="N64" s="19">
        <f t="shared" si="21"/>
        <v>-46023</v>
      </c>
      <c r="O64" s="57">
        <f t="shared" si="5"/>
        <v>120.19225706814552</v>
      </c>
      <c r="P64" s="49"/>
      <c r="Q64" s="49"/>
    </row>
    <row r="65" spans="1:17" ht="18" customHeight="1">
      <c r="A65" s="34">
        <v>8</v>
      </c>
      <c r="B65" s="34" t="s">
        <v>21</v>
      </c>
      <c r="C65" s="19">
        <v>21545</v>
      </c>
      <c r="D65" s="19">
        <v>0</v>
      </c>
      <c r="E65" s="19">
        <f t="shared" si="16"/>
        <v>-21545</v>
      </c>
      <c r="F65" s="19">
        <v>39008</v>
      </c>
      <c r="G65" s="19">
        <v>0</v>
      </c>
      <c r="H65" s="19">
        <f t="shared" si="17"/>
        <v>-39008</v>
      </c>
      <c r="I65" s="19">
        <v>39008</v>
      </c>
      <c r="J65" s="19">
        <v>0</v>
      </c>
      <c r="K65" s="26">
        <f t="shared" si="18"/>
        <v>-39008</v>
      </c>
      <c r="L65" s="19">
        <f t="shared" si="19"/>
        <v>99561</v>
      </c>
      <c r="M65" s="19">
        <f t="shared" si="20"/>
        <v>0</v>
      </c>
      <c r="N65" s="19">
        <f t="shared" si="21"/>
        <v>99561</v>
      </c>
      <c r="O65" s="57">
        <f t="shared" si="5"/>
        <v>0</v>
      </c>
      <c r="P65" s="49"/>
      <c r="Q65" s="49"/>
    </row>
    <row r="66" spans="1:17" ht="18" customHeight="1">
      <c r="A66" s="34">
        <v>9</v>
      </c>
      <c r="B66" s="34" t="s">
        <v>22</v>
      </c>
      <c r="C66" s="19">
        <v>28786</v>
      </c>
      <c r="D66" s="19">
        <v>0</v>
      </c>
      <c r="E66" s="19">
        <f t="shared" si="16"/>
        <v>-28786</v>
      </c>
      <c r="F66" s="19">
        <v>29530</v>
      </c>
      <c r="G66" s="19">
        <v>0</v>
      </c>
      <c r="H66" s="19">
        <f t="shared" si="17"/>
        <v>-29530</v>
      </c>
      <c r="I66" s="19">
        <v>29530</v>
      </c>
      <c r="J66" s="19">
        <v>0</v>
      </c>
      <c r="K66" s="26">
        <f t="shared" si="18"/>
        <v>-29530</v>
      </c>
      <c r="L66" s="19">
        <f t="shared" si="19"/>
        <v>87846</v>
      </c>
      <c r="M66" s="19">
        <f t="shared" si="20"/>
        <v>0</v>
      </c>
      <c r="N66" s="19">
        <f t="shared" si="21"/>
        <v>87846</v>
      </c>
      <c r="O66" s="57">
        <f t="shared" si="5"/>
        <v>0</v>
      </c>
      <c r="P66" s="49"/>
      <c r="Q66" s="49"/>
    </row>
    <row r="67" spans="1:17" ht="18" customHeight="1">
      <c r="A67" s="34">
        <v>10</v>
      </c>
      <c r="B67" s="34" t="s">
        <v>27</v>
      </c>
      <c r="C67" s="19">
        <v>18640</v>
      </c>
      <c r="D67" s="19">
        <v>0</v>
      </c>
      <c r="E67" s="19">
        <f t="shared" si="16"/>
        <v>-18640</v>
      </c>
      <c r="F67" s="19">
        <v>18640</v>
      </c>
      <c r="G67" s="19">
        <v>0</v>
      </c>
      <c r="H67" s="19">
        <f t="shared" si="17"/>
        <v>-18640</v>
      </c>
      <c r="I67" s="19">
        <v>18640</v>
      </c>
      <c r="J67" s="19">
        <v>0</v>
      </c>
      <c r="K67" s="26">
        <f t="shared" si="18"/>
        <v>-18640</v>
      </c>
      <c r="L67" s="19">
        <f t="shared" si="19"/>
        <v>55920</v>
      </c>
      <c r="M67" s="19">
        <f t="shared" si="20"/>
        <v>0</v>
      </c>
      <c r="N67" s="19">
        <f t="shared" si="21"/>
        <v>55920</v>
      </c>
      <c r="O67" s="57">
        <f t="shared" si="5"/>
        <v>0</v>
      </c>
      <c r="P67" s="49"/>
      <c r="Q67" s="49"/>
    </row>
    <row r="68" spans="1:17" ht="18" customHeight="1">
      <c r="A68" s="34">
        <v>11</v>
      </c>
      <c r="B68" s="34" t="s">
        <v>38</v>
      </c>
      <c r="C68" s="19">
        <v>18640</v>
      </c>
      <c r="D68" s="19">
        <v>11936</v>
      </c>
      <c r="E68" s="19">
        <f t="shared" si="16"/>
        <v>-6704</v>
      </c>
      <c r="F68" s="19">
        <v>19071</v>
      </c>
      <c r="G68" s="19">
        <v>0</v>
      </c>
      <c r="H68" s="19">
        <f t="shared" si="17"/>
        <v>-19071</v>
      </c>
      <c r="I68" s="19">
        <v>19071</v>
      </c>
      <c r="J68" s="19">
        <v>0</v>
      </c>
      <c r="K68" s="26">
        <f t="shared" si="18"/>
        <v>-19071</v>
      </c>
      <c r="L68" s="19">
        <f t="shared" si="19"/>
        <v>56782</v>
      </c>
      <c r="M68" s="19">
        <f t="shared" si="20"/>
        <v>11936</v>
      </c>
      <c r="N68" s="19">
        <f t="shared" si="21"/>
        <v>44846</v>
      </c>
      <c r="O68" s="57">
        <f t="shared" si="5"/>
        <v>21.020746011059842</v>
      </c>
      <c r="P68" s="49"/>
      <c r="Q68" s="49"/>
    </row>
    <row r="69" spans="1:17" ht="18" customHeight="1">
      <c r="A69" s="34">
        <v>12</v>
      </c>
      <c r="B69" s="34" t="s">
        <v>46</v>
      </c>
      <c r="C69" s="19">
        <v>14141</v>
      </c>
      <c r="D69" s="19">
        <v>0</v>
      </c>
      <c r="E69" s="19">
        <f t="shared" si="16"/>
        <v>-14141</v>
      </c>
      <c r="F69" s="19">
        <v>14141</v>
      </c>
      <c r="G69" s="19">
        <v>0</v>
      </c>
      <c r="H69" s="19">
        <f t="shared" si="17"/>
        <v>-14141</v>
      </c>
      <c r="I69" s="19">
        <v>14141</v>
      </c>
      <c r="J69" s="19">
        <v>0</v>
      </c>
      <c r="K69" s="26">
        <f t="shared" si="18"/>
        <v>-14141</v>
      </c>
      <c r="L69" s="19">
        <f t="shared" si="19"/>
        <v>42423</v>
      </c>
      <c r="M69" s="19">
        <f t="shared" si="20"/>
        <v>0</v>
      </c>
      <c r="N69" s="19">
        <f t="shared" si="21"/>
        <v>42423</v>
      </c>
      <c r="O69" s="57">
        <f t="shared" ref="O69:O80" si="22">M69*100/L69</f>
        <v>0</v>
      </c>
      <c r="P69" s="49"/>
      <c r="Q69" s="49"/>
    </row>
    <row r="70" spans="1:17" ht="18" customHeight="1">
      <c r="A70" s="34">
        <v>13</v>
      </c>
      <c r="B70" s="34" t="s">
        <v>48</v>
      </c>
      <c r="C70" s="19">
        <v>51449</v>
      </c>
      <c r="D70" s="19">
        <v>47218</v>
      </c>
      <c r="E70" s="19">
        <f t="shared" si="16"/>
        <v>-4231</v>
      </c>
      <c r="F70" s="19">
        <v>51449</v>
      </c>
      <c r="G70" s="19">
        <v>12000</v>
      </c>
      <c r="H70" s="19">
        <f t="shared" si="17"/>
        <v>-39449</v>
      </c>
      <c r="I70" s="19">
        <v>51449</v>
      </c>
      <c r="J70" s="19">
        <v>0</v>
      </c>
      <c r="K70" s="26">
        <f t="shared" si="18"/>
        <v>-51449</v>
      </c>
      <c r="L70" s="19">
        <f t="shared" si="19"/>
        <v>154347</v>
      </c>
      <c r="M70" s="19">
        <f t="shared" si="20"/>
        <v>59218</v>
      </c>
      <c r="N70" s="19">
        <f t="shared" si="21"/>
        <v>95129</v>
      </c>
      <c r="O70" s="57">
        <f t="shared" si="22"/>
        <v>38.366796892715762</v>
      </c>
      <c r="P70" s="49"/>
      <c r="Q70" s="49"/>
    </row>
    <row r="71" spans="1:17" ht="18" customHeight="1">
      <c r="A71" s="34">
        <v>14</v>
      </c>
      <c r="B71" s="34" t="s">
        <v>58</v>
      </c>
      <c r="C71" s="19">
        <v>100114</v>
      </c>
      <c r="D71" s="19">
        <v>40000</v>
      </c>
      <c r="E71" s="19">
        <f t="shared" si="16"/>
        <v>-60114</v>
      </c>
      <c r="F71" s="19">
        <v>44715</v>
      </c>
      <c r="G71" s="19">
        <v>0</v>
      </c>
      <c r="H71" s="19">
        <f t="shared" si="17"/>
        <v>-44715</v>
      </c>
      <c r="I71" s="19">
        <v>44715</v>
      </c>
      <c r="J71" s="19">
        <v>0</v>
      </c>
      <c r="K71" s="26">
        <f t="shared" si="18"/>
        <v>-44715</v>
      </c>
      <c r="L71" s="19">
        <f t="shared" si="19"/>
        <v>189544</v>
      </c>
      <c r="M71" s="19">
        <f t="shared" si="20"/>
        <v>40000</v>
      </c>
      <c r="N71" s="19">
        <f t="shared" si="21"/>
        <v>149544</v>
      </c>
      <c r="O71" s="57">
        <f t="shared" si="22"/>
        <v>21.103279449626474</v>
      </c>
      <c r="P71" s="49"/>
      <c r="Q71" s="49"/>
    </row>
    <row r="72" spans="1:17" ht="18" customHeight="1">
      <c r="A72" s="34">
        <v>15</v>
      </c>
      <c r="B72" s="34" t="s">
        <v>49</v>
      </c>
      <c r="C72" s="19">
        <v>9458</v>
      </c>
      <c r="D72" s="19">
        <v>10275</v>
      </c>
      <c r="E72" s="19">
        <f t="shared" si="16"/>
        <v>817</v>
      </c>
      <c r="F72" s="19">
        <v>11078</v>
      </c>
      <c r="G72" s="19">
        <v>0</v>
      </c>
      <c r="H72" s="19">
        <f t="shared" si="17"/>
        <v>-11078</v>
      </c>
      <c r="I72" s="19">
        <v>11078</v>
      </c>
      <c r="J72" s="19">
        <v>0</v>
      </c>
      <c r="K72" s="26">
        <f t="shared" si="18"/>
        <v>-11078</v>
      </c>
      <c r="L72" s="19">
        <f t="shared" si="19"/>
        <v>31614</v>
      </c>
      <c r="M72" s="19">
        <f t="shared" si="20"/>
        <v>10275</v>
      </c>
      <c r="N72" s="19">
        <f t="shared" si="21"/>
        <v>21339</v>
      </c>
      <c r="O72" s="57">
        <f t="shared" si="22"/>
        <v>32.501423420003796</v>
      </c>
      <c r="P72" s="49"/>
      <c r="Q72" s="49"/>
    </row>
    <row r="73" spans="1:17" ht="18" customHeight="1">
      <c r="A73" s="34">
        <v>16</v>
      </c>
      <c r="B73" s="34" t="s">
        <v>59</v>
      </c>
      <c r="C73" s="19">
        <v>34063</v>
      </c>
      <c r="D73" s="19">
        <v>50657</v>
      </c>
      <c r="E73" s="19">
        <f t="shared" si="16"/>
        <v>16594</v>
      </c>
      <c r="F73" s="19">
        <v>38294</v>
      </c>
      <c r="G73" s="19">
        <v>25221</v>
      </c>
      <c r="H73" s="19">
        <f t="shared" si="17"/>
        <v>-13073</v>
      </c>
      <c r="I73" s="19">
        <v>38294</v>
      </c>
      <c r="J73" s="19">
        <v>0</v>
      </c>
      <c r="K73" s="26">
        <f t="shared" si="18"/>
        <v>-38294</v>
      </c>
      <c r="L73" s="19">
        <f t="shared" si="19"/>
        <v>110651</v>
      </c>
      <c r="M73" s="19">
        <f t="shared" si="20"/>
        <v>75878</v>
      </c>
      <c r="N73" s="19">
        <f t="shared" si="21"/>
        <v>34773</v>
      </c>
      <c r="O73" s="57">
        <f t="shared" si="22"/>
        <v>68.574165619831717</v>
      </c>
      <c r="P73" s="49"/>
      <c r="Q73" s="49"/>
    </row>
    <row r="74" spans="1:17" ht="18" customHeight="1">
      <c r="A74" s="34">
        <v>17</v>
      </c>
      <c r="B74" s="34" t="s">
        <v>52</v>
      </c>
      <c r="C74" s="19">
        <v>57765</v>
      </c>
      <c r="D74" s="19">
        <v>0</v>
      </c>
      <c r="E74" s="19">
        <f t="shared" si="16"/>
        <v>-57765</v>
      </c>
      <c r="F74" s="19">
        <v>65217</v>
      </c>
      <c r="G74" s="19">
        <v>0</v>
      </c>
      <c r="H74" s="19">
        <f t="shared" si="17"/>
        <v>-65217</v>
      </c>
      <c r="I74" s="19">
        <v>65217</v>
      </c>
      <c r="J74" s="19">
        <v>0</v>
      </c>
      <c r="K74" s="26">
        <f t="shared" si="18"/>
        <v>-65217</v>
      </c>
      <c r="L74" s="19">
        <f t="shared" si="19"/>
        <v>188199</v>
      </c>
      <c r="M74" s="19">
        <f t="shared" si="20"/>
        <v>0</v>
      </c>
      <c r="N74" s="19">
        <f t="shared" si="21"/>
        <v>188199</v>
      </c>
      <c r="O74" s="57">
        <f t="shared" si="22"/>
        <v>0</v>
      </c>
      <c r="P74" s="49"/>
      <c r="Q74" s="49"/>
    </row>
    <row r="75" spans="1:17" ht="18" customHeight="1">
      <c r="A75" s="34">
        <v>18</v>
      </c>
      <c r="B75" s="34" t="s">
        <v>53</v>
      </c>
      <c r="C75" s="19">
        <v>38383</v>
      </c>
      <c r="D75" s="19">
        <v>0</v>
      </c>
      <c r="E75" s="19">
        <f t="shared" si="16"/>
        <v>-38383</v>
      </c>
      <c r="F75" s="19">
        <v>44233</v>
      </c>
      <c r="G75" s="19">
        <v>0</v>
      </c>
      <c r="H75" s="19">
        <f t="shared" si="17"/>
        <v>-44233</v>
      </c>
      <c r="I75" s="19">
        <v>44233</v>
      </c>
      <c r="J75" s="19">
        <v>0</v>
      </c>
      <c r="K75" s="26">
        <f t="shared" si="18"/>
        <v>-44233</v>
      </c>
      <c r="L75" s="19">
        <f t="shared" si="19"/>
        <v>126849</v>
      </c>
      <c r="M75" s="19">
        <f t="shared" si="20"/>
        <v>0</v>
      </c>
      <c r="N75" s="19">
        <f t="shared" si="21"/>
        <v>126849</v>
      </c>
      <c r="O75" s="57">
        <f t="shared" si="22"/>
        <v>0</v>
      </c>
      <c r="P75" s="49"/>
      <c r="Q75" s="49"/>
    </row>
    <row r="76" spans="1:17" ht="18" customHeight="1">
      <c r="A76" s="34">
        <v>19</v>
      </c>
      <c r="B76" s="34" t="s">
        <v>60</v>
      </c>
      <c r="C76" s="19">
        <v>65486</v>
      </c>
      <c r="D76" s="19">
        <v>0</v>
      </c>
      <c r="E76" s="19">
        <f t="shared" si="16"/>
        <v>-65486</v>
      </c>
      <c r="F76" s="19">
        <v>35446</v>
      </c>
      <c r="G76" s="19">
        <v>0</v>
      </c>
      <c r="H76" s="19">
        <f t="shared" si="17"/>
        <v>-35446</v>
      </c>
      <c r="I76" s="19">
        <v>35446</v>
      </c>
      <c r="J76" s="19">
        <v>0</v>
      </c>
      <c r="K76" s="26">
        <f t="shared" si="18"/>
        <v>-35446</v>
      </c>
      <c r="L76" s="19">
        <f t="shared" si="19"/>
        <v>136378</v>
      </c>
      <c r="M76" s="19">
        <f t="shared" si="20"/>
        <v>0</v>
      </c>
      <c r="N76" s="19">
        <f t="shared" si="21"/>
        <v>136378</v>
      </c>
      <c r="O76" s="57">
        <f t="shared" si="22"/>
        <v>0</v>
      </c>
      <c r="P76" s="49"/>
      <c r="Q76" s="49"/>
    </row>
    <row r="77" spans="1:17" ht="18" customHeight="1">
      <c r="A77" s="34">
        <v>20</v>
      </c>
      <c r="B77" s="34" t="s">
        <v>61</v>
      </c>
      <c r="C77" s="19">
        <v>48919</v>
      </c>
      <c r="D77" s="19">
        <v>42772</v>
      </c>
      <c r="E77" s="19">
        <f t="shared" si="16"/>
        <v>-6147</v>
      </c>
      <c r="F77" s="19">
        <v>48919</v>
      </c>
      <c r="G77" s="19">
        <v>37686</v>
      </c>
      <c r="H77" s="19">
        <f t="shared" si="17"/>
        <v>-11233</v>
      </c>
      <c r="I77" s="19">
        <v>48919</v>
      </c>
      <c r="J77" s="19">
        <v>43532</v>
      </c>
      <c r="K77" s="26">
        <f t="shared" si="18"/>
        <v>-5387</v>
      </c>
      <c r="L77" s="19">
        <f t="shared" si="19"/>
        <v>146757</v>
      </c>
      <c r="M77" s="19">
        <f t="shared" si="20"/>
        <v>123990</v>
      </c>
      <c r="N77" s="19">
        <f t="shared" si="21"/>
        <v>22767</v>
      </c>
      <c r="O77" s="57">
        <f t="shared" si="22"/>
        <v>84.486600298452544</v>
      </c>
      <c r="P77" s="49">
        <v>4640</v>
      </c>
      <c r="Q77" s="30" t="s">
        <v>77</v>
      </c>
    </row>
    <row r="78" spans="1:17" s="43" customFormat="1" ht="18" customHeight="1">
      <c r="A78" s="42"/>
      <c r="B78" s="42" t="s">
        <v>32</v>
      </c>
      <c r="C78" s="26">
        <f>SUM(C58:C77)</f>
        <v>1032007</v>
      </c>
      <c r="D78" s="26">
        <f t="shared" ref="D78:J78" si="23">SUM(D58:D77)</f>
        <v>411773</v>
      </c>
      <c r="E78" s="26">
        <f t="shared" si="16"/>
        <v>-620234</v>
      </c>
      <c r="F78" s="26">
        <f t="shared" si="23"/>
        <v>739206</v>
      </c>
      <c r="G78" s="26">
        <f t="shared" si="23"/>
        <v>217740</v>
      </c>
      <c r="H78" s="26">
        <f t="shared" si="17"/>
        <v>-521466</v>
      </c>
      <c r="I78" s="26">
        <f t="shared" si="23"/>
        <v>843097</v>
      </c>
      <c r="J78" s="26">
        <f t="shared" si="23"/>
        <v>186365</v>
      </c>
      <c r="K78" s="26">
        <f t="shared" si="18"/>
        <v>-656732</v>
      </c>
      <c r="L78" s="26">
        <f t="shared" si="19"/>
        <v>2614310</v>
      </c>
      <c r="M78" s="26">
        <f t="shared" si="20"/>
        <v>815878</v>
      </c>
      <c r="N78" s="26">
        <f t="shared" si="21"/>
        <v>1798432</v>
      </c>
      <c r="O78" s="58">
        <f t="shared" si="22"/>
        <v>31.20815817557979</v>
      </c>
      <c r="P78" s="63"/>
      <c r="Q78" s="63"/>
    </row>
    <row r="79" spans="1:17" s="56" customFormat="1" ht="18" customHeight="1">
      <c r="A79" s="68" t="s">
        <v>67</v>
      </c>
      <c r="B79" s="69"/>
      <c r="C79" s="26">
        <f t="shared" ref="C79:N79" si="24">C55</f>
        <v>5635643</v>
      </c>
      <c r="D79" s="26">
        <f t="shared" si="24"/>
        <v>2840429</v>
      </c>
      <c r="E79" s="26">
        <f t="shared" si="24"/>
        <v>-2795214</v>
      </c>
      <c r="F79" s="26">
        <f t="shared" si="24"/>
        <v>2979296</v>
      </c>
      <c r="G79" s="26">
        <f t="shared" si="24"/>
        <v>2056012</v>
      </c>
      <c r="H79" s="26">
        <f t="shared" si="24"/>
        <v>-923284</v>
      </c>
      <c r="I79" s="26">
        <f t="shared" si="24"/>
        <v>3281723</v>
      </c>
      <c r="J79" s="26">
        <f t="shared" si="24"/>
        <v>1617239</v>
      </c>
      <c r="K79" s="26">
        <f t="shared" si="24"/>
        <v>-1664484</v>
      </c>
      <c r="L79" s="26">
        <f t="shared" si="24"/>
        <v>11896662</v>
      </c>
      <c r="M79" s="26">
        <f t="shared" si="24"/>
        <v>6513680</v>
      </c>
      <c r="N79" s="26">
        <f t="shared" si="24"/>
        <v>-5382982</v>
      </c>
      <c r="O79" s="58">
        <f t="shared" si="22"/>
        <v>54.752164935004458</v>
      </c>
      <c r="P79" s="64"/>
      <c r="Q79" s="64"/>
    </row>
    <row r="80" spans="1:17" s="44" customFormat="1" ht="18" customHeight="1">
      <c r="A80" s="70" t="s">
        <v>62</v>
      </c>
      <c r="B80" s="71"/>
      <c r="C80" s="26">
        <f>SUM(C78+C79)</f>
        <v>6667650</v>
      </c>
      <c r="D80" s="26">
        <f t="shared" ref="D80:N80" si="25">SUM(D78+D79)</f>
        <v>3252202</v>
      </c>
      <c r="E80" s="26">
        <f t="shared" si="25"/>
        <v>-3415448</v>
      </c>
      <c r="F80" s="26">
        <f t="shared" si="25"/>
        <v>3718502</v>
      </c>
      <c r="G80" s="26">
        <f t="shared" si="25"/>
        <v>2273752</v>
      </c>
      <c r="H80" s="26">
        <f t="shared" si="25"/>
        <v>-1444750</v>
      </c>
      <c r="I80" s="26">
        <f t="shared" si="25"/>
        <v>4124820</v>
      </c>
      <c r="J80" s="26">
        <f t="shared" si="25"/>
        <v>1803604</v>
      </c>
      <c r="K80" s="26">
        <f t="shared" si="25"/>
        <v>-2321216</v>
      </c>
      <c r="L80" s="26">
        <f t="shared" si="25"/>
        <v>14510972</v>
      </c>
      <c r="M80" s="26">
        <f t="shared" si="25"/>
        <v>7329558</v>
      </c>
      <c r="N80" s="26">
        <f t="shared" si="25"/>
        <v>-3584550</v>
      </c>
      <c r="O80" s="58">
        <f t="shared" si="22"/>
        <v>50.510455123199193</v>
      </c>
      <c r="P80" s="65"/>
      <c r="Q80" s="65"/>
    </row>
  </sheetData>
  <mergeCells count="22">
    <mergeCell ref="I56:K56"/>
    <mergeCell ref="F56:H56"/>
    <mergeCell ref="C56:E56"/>
    <mergeCell ref="A56:B56"/>
    <mergeCell ref="L2:N2"/>
    <mergeCell ref="A2:B2"/>
    <mergeCell ref="A1:Q1"/>
    <mergeCell ref="P2:Q2"/>
    <mergeCell ref="P30:Q30"/>
    <mergeCell ref="A79:B79"/>
    <mergeCell ref="A80:B80"/>
    <mergeCell ref="C2:E2"/>
    <mergeCell ref="F2:H2"/>
    <mergeCell ref="I2:K2"/>
    <mergeCell ref="P57:Q57"/>
    <mergeCell ref="O2:O3"/>
    <mergeCell ref="A30:B30"/>
    <mergeCell ref="C30:E30"/>
    <mergeCell ref="F30:H30"/>
    <mergeCell ref="I30:K30"/>
    <mergeCell ref="L30:N30"/>
    <mergeCell ref="L56:N56"/>
  </mergeCells>
  <pageMargins left="0.64" right="0.54" top="0.47" bottom="0.4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4" sqref="L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 year Reg Chart EDIT</vt:lpstr>
      <vt:lpstr>Sheet3</vt:lpstr>
      <vt:lpstr>'3 year Reg Chart EDIT'!Print_Titles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2016-07-06T11:56:23Z</dcterms:modified>
</cp:coreProperties>
</file>